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ybkubskyy\OneDrive - АТ Кредобанк\Робочий стіл\Mantry\"/>
    </mc:Choice>
  </mc:AlternateContent>
  <xr:revisionPtr revIDLastSave="0" documentId="8_{F3A6AA4C-748F-4BE0-B8B3-0AF70A5323D5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п.п. 10 пункту 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A14" i="2" l="1"/>
  <c r="CB14" i="2"/>
  <c r="CA15" i="2"/>
  <c r="CB15" i="2"/>
  <c r="CA16" i="2"/>
  <c r="CB16" i="2"/>
  <c r="CA17" i="2"/>
  <c r="CB17" i="2"/>
  <c r="CA18" i="2"/>
  <c r="CB18" i="2"/>
  <c r="CA19" i="2"/>
  <c r="CB19" i="2"/>
  <c r="CA20" i="2"/>
  <c r="CB20" i="2"/>
  <c r="CA21" i="2"/>
  <c r="CB21" i="2"/>
  <c r="CA22" i="2"/>
  <c r="CB22" i="2"/>
  <c r="BG14" i="2"/>
  <c r="BH14" i="2"/>
  <c r="BG15" i="2"/>
  <c r="BH15" i="2"/>
  <c r="BG16" i="2"/>
  <c r="CC16" i="2" s="1"/>
  <c r="BH16" i="2"/>
  <c r="CD16" i="2" s="1"/>
  <c r="BG17" i="2"/>
  <c r="CC17" i="2" s="1"/>
  <c r="BH17" i="2"/>
  <c r="BG18" i="2"/>
  <c r="BH18" i="2"/>
  <c r="W16" i="2"/>
  <c r="X16" i="2"/>
  <c r="CC15" i="2" l="1"/>
  <c r="CD14" i="2"/>
  <c r="CE16" i="2"/>
  <c r="CD15" i="2"/>
  <c r="CF16" i="2"/>
  <c r="CC14" i="2"/>
  <c r="CD18" i="2"/>
  <c r="CD17" i="2"/>
  <c r="CC18" i="2"/>
  <c r="CA11" i="2"/>
  <c r="CB11" i="2"/>
  <c r="CA12" i="2"/>
  <c r="CB12" i="2"/>
  <c r="CA13" i="2"/>
  <c r="CB13" i="2"/>
  <c r="BG11" i="2"/>
  <c r="BH11" i="2"/>
  <c r="BG12" i="2"/>
  <c r="CC12" i="2" s="1"/>
  <c r="BH12" i="2"/>
  <c r="BG13" i="2"/>
  <c r="BH13" i="2"/>
  <c r="W11" i="2"/>
  <c r="X11" i="2"/>
  <c r="W12" i="2"/>
  <c r="X12" i="2"/>
  <c r="W13" i="2"/>
  <c r="X13" i="2"/>
  <c r="W14" i="2"/>
  <c r="X14" i="2"/>
  <c r="CF14" i="2" s="1"/>
  <c r="CD12" i="2" l="1"/>
  <c r="CF12" i="2" s="1"/>
  <c r="CD13" i="2"/>
  <c r="CF13" i="2"/>
  <c r="CC13" i="2"/>
  <c r="CE13" i="2"/>
  <c r="CE12" i="2"/>
  <c r="CD11" i="2"/>
  <c r="CF11" i="2" s="1"/>
  <c r="CC11" i="2"/>
  <c r="CE11" i="2" s="1"/>
  <c r="CE14" i="2"/>
  <c r="BH10" i="2"/>
  <c r="BG19" i="2"/>
  <c r="CC19" i="2" s="1"/>
  <c r="BG20" i="2"/>
  <c r="CC20" i="2" s="1"/>
  <c r="BG21" i="2"/>
  <c r="CC21" i="2" s="1"/>
  <c r="BG22" i="2"/>
  <c r="CC22" i="2" s="1"/>
  <c r="BG23" i="2"/>
  <c r="BG24" i="2"/>
  <c r="BG25" i="2"/>
  <c r="BG26" i="2"/>
  <c r="BG27" i="2"/>
  <c r="BG28" i="2"/>
  <c r="BG29" i="2"/>
  <c r="BG30" i="2"/>
  <c r="BG31" i="2"/>
  <c r="BG32" i="2"/>
  <c r="BG10" i="2"/>
  <c r="BH19" i="2" l="1"/>
  <c r="CD19" i="2" s="1"/>
  <c r="BH20" i="2"/>
  <c r="CD20" i="2" s="1"/>
  <c r="BH21" i="2"/>
  <c r="CD21" i="2" s="1"/>
  <c r="BH22" i="2"/>
  <c r="CD22" i="2" s="1"/>
  <c r="BH23" i="2"/>
  <c r="BH24" i="2"/>
  <c r="BH25" i="2"/>
  <c r="BH26" i="2"/>
  <c r="BH27" i="2"/>
  <c r="BH28" i="2"/>
  <c r="BH29" i="2"/>
  <c r="BH30" i="2"/>
  <c r="BH31" i="2"/>
  <c r="W10" i="2"/>
  <c r="X10" i="2"/>
  <c r="W15" i="2"/>
  <c r="CE15" i="2" s="1"/>
  <c r="X15" i="2"/>
  <c r="CF15" i="2" s="1"/>
  <c r="W17" i="2"/>
  <c r="CE17" i="2" s="1"/>
  <c r="X17" i="2"/>
  <c r="CF17" i="2" s="1"/>
  <c r="W18" i="2"/>
  <c r="CE18" i="2" s="1"/>
  <c r="X18" i="2"/>
  <c r="CF18" i="2" s="1"/>
  <c r="W19" i="2"/>
  <c r="CE19" i="2" s="1"/>
  <c r="X19" i="2"/>
  <c r="W20" i="2"/>
  <c r="CE20" i="2" s="1"/>
  <c r="X20" i="2"/>
  <c r="CF20" i="2" s="1"/>
  <c r="W21" i="2"/>
  <c r="CE21" i="2" s="1"/>
  <c r="X21" i="2"/>
  <c r="W22" i="2"/>
  <c r="CE22" i="2" s="1"/>
  <c r="X22" i="2"/>
  <c r="W23" i="2"/>
  <c r="X23" i="2"/>
  <c r="W24" i="2"/>
  <c r="X24" i="2"/>
  <c r="W25" i="2"/>
  <c r="X25" i="2"/>
  <c r="W26" i="2"/>
  <c r="X26" i="2"/>
  <c r="W27" i="2"/>
  <c r="X27" i="2"/>
  <c r="W28" i="2"/>
  <c r="X28" i="2"/>
  <c r="W29" i="2"/>
  <c r="X29" i="2"/>
  <c r="W30" i="2"/>
  <c r="X30" i="2"/>
  <c r="W31" i="2"/>
  <c r="X31" i="2"/>
  <c r="CA10" i="2"/>
  <c r="CC10" i="2" s="1"/>
  <c r="CE10" i="2" s="1"/>
  <c r="CB10" i="2"/>
  <c r="CA23" i="2"/>
  <c r="CB23" i="2"/>
  <c r="CC23" i="2"/>
  <c r="CA24" i="2"/>
  <c r="CC24" i="2" s="1"/>
  <c r="CB24" i="2"/>
  <c r="CD24" i="2" s="1"/>
  <c r="CA25" i="2"/>
  <c r="CC25" i="2" s="1"/>
  <c r="CB25" i="2"/>
  <c r="CD25" i="2" s="1"/>
  <c r="CA26" i="2"/>
  <c r="CB26" i="2"/>
  <c r="CA27" i="2"/>
  <c r="CB27" i="2"/>
  <c r="CD27" i="2" s="1"/>
  <c r="CC27" i="2"/>
  <c r="CA28" i="2"/>
  <c r="CC28" i="2" s="1"/>
  <c r="CB28" i="2"/>
  <c r="CD28" i="2" s="1"/>
  <c r="CA29" i="2"/>
  <c r="CC29" i="2" s="1"/>
  <c r="CB29" i="2"/>
  <c r="CA30" i="2"/>
  <c r="CB30" i="2"/>
  <c r="CA31" i="2"/>
  <c r="CC31" i="2" s="1"/>
  <c r="CB31" i="2"/>
  <c r="W32" i="2"/>
  <c r="X32" i="2"/>
  <c r="BH32" i="2"/>
  <c r="CA32" i="2"/>
  <c r="CC32" i="2" s="1"/>
  <c r="CB32" i="2"/>
  <c r="CD31" i="2" l="1"/>
  <c r="CF31" i="2" s="1"/>
  <c r="CD23" i="2"/>
  <c r="CD32" i="2"/>
  <c r="CD29" i="2"/>
  <c r="CF29" i="2" s="1"/>
  <c r="CF21" i="2"/>
  <c r="CF32" i="2"/>
  <c r="CE29" i="2"/>
  <c r="CE25" i="2"/>
  <c r="CF28" i="2"/>
  <c r="CF24" i="2"/>
  <c r="CF19" i="2"/>
  <c r="CE32" i="2"/>
  <c r="CF25" i="2"/>
  <c r="CE28" i="2"/>
  <c r="CE24" i="2"/>
  <c r="CF30" i="2"/>
  <c r="CF22" i="2"/>
  <c r="CF27" i="2"/>
  <c r="CF23" i="2"/>
  <c r="CE31" i="2"/>
  <c r="CE27" i="2"/>
  <c r="CE23" i="2"/>
  <c r="CD10" i="2"/>
  <c r="CF10" i="2" s="1"/>
  <c r="CD26" i="2"/>
  <c r="CF26" i="2" s="1"/>
  <c r="CC26" i="2"/>
  <c r="CE26" i="2" s="1"/>
  <c r="CD30" i="2"/>
  <c r="CC30" i="2"/>
  <c r="CE30" i="2" s="1"/>
  <c r="CE33" i="2" l="1"/>
  <c r="CF33" i="2"/>
</calcChain>
</file>

<file path=xl/sharedStrings.xml><?xml version="1.0" encoding="utf-8"?>
<sst xmlns="http://schemas.openxmlformats.org/spreadsheetml/2006/main" count="212" uniqueCount="52">
  <si>
    <t xml:space="preserve">  (зазначаються число та місяць)      </t>
  </si>
  <si>
    <t>Таблиця</t>
  </si>
  <si>
    <t>(тис.грн)</t>
  </si>
  <si>
    <t>№ з/п</t>
  </si>
  <si>
    <t>Звітна дата</t>
  </si>
  <si>
    <t>Обсяг високоякісних ліквідних активів (ВЛА)</t>
  </si>
  <si>
    <t>Очікувані відпливи грошових коштів:</t>
  </si>
  <si>
    <t>Очікувані надходження грошових коштів:</t>
  </si>
  <si>
    <t>Чистий очікуваний відплив грошових коштів</t>
  </si>
  <si>
    <t>банкноти і монети</t>
  </si>
  <si>
    <r>
      <t>кошти в Національному банку [на кореспондентському рахунку та рахунку умовного зберігання (ескроу)]</t>
    </r>
    <r>
      <rPr>
        <strike/>
        <sz val="11"/>
        <rFont val="Times New Roman"/>
        <family val="1"/>
        <charset val="204"/>
      </rPr>
      <t xml:space="preserve"> </t>
    </r>
  </si>
  <si>
    <t>сума за ОВДП та ОЗДП, що рефінансуються Національним банком України</t>
  </si>
  <si>
    <t>сума за облігаціями внутрішніх місцевих позик та підприємств, розміщення яких здійснено під гарантію Кабінету Міністрів України, що рефінансуються Національним банком України</t>
  </si>
  <si>
    <t>сума за депозитними сертифікатами Національного банку України</t>
  </si>
  <si>
    <t>сума за депозитами в Національному банку України до 1 дня</t>
  </si>
  <si>
    <t>сума за борговими цінними паперами міжнародних фінансових організацій/державних органів країн G-7 з рейтингами провідних світових рейтингових агенств не нижче АА-/Аа3</t>
  </si>
  <si>
    <t>сума за борговими цінними паперами, емітованими міжнародними банками розвитку</t>
  </si>
  <si>
    <t>кошти на коррахунках в інших банках з рейтингом не нижче інвест.класу, що зменш.на суму незнижувального залишку за відповідними рахунками ностро</t>
  </si>
  <si>
    <t>сума обов'язкових резервів, що  підлягають зберіганню на кореспондентському рахунку банку в Національному банку в період утримання згідно з Положенням №806</t>
  </si>
  <si>
    <t>загальний обсяг високоякісних ліквідних активів (ВЛА)</t>
  </si>
  <si>
    <t>кошти фізичних осіб</t>
  </si>
  <si>
    <t>кошти суб'єктів господарської діяльності</t>
  </si>
  <si>
    <t>кошти інших банків</t>
  </si>
  <si>
    <t xml:space="preserve">кошти  бюджетних установ, виборчих фондів та фонду референдуму </t>
  </si>
  <si>
    <t>кошти небанківських фінансових установ</t>
  </si>
  <si>
    <t>кошти НБУ</t>
  </si>
  <si>
    <t>кредити від міжнародних та інших фінансових організацій</t>
  </si>
  <si>
    <t>цінні папери власного боргу</t>
  </si>
  <si>
    <t>субординований борг та капітальні інструменти з умовами списання/конверсії</t>
  </si>
  <si>
    <t>безвідкличні зобов'язання з кредитування, що надані банком</t>
  </si>
  <si>
    <t>операції , пов'язані з торговим фінансуванням (акредитиви та гарантії)</t>
  </si>
  <si>
    <t>транзитні та клірингові рахунки</t>
  </si>
  <si>
    <t>операції з деривативами</t>
  </si>
  <si>
    <t>кредиторська заборгованість</t>
  </si>
  <si>
    <t>інші балансові та позабалансові зобов'язання, за якими банк очікує відпливи</t>
  </si>
  <si>
    <t>забезпечене фондування</t>
  </si>
  <si>
    <t>сума простроченої заборгованості за очікуваними відпливами</t>
  </si>
  <si>
    <t>сукупні очікувані відпливи грошових коштів</t>
  </si>
  <si>
    <t>кредити фізичним особам</t>
  </si>
  <si>
    <t>кредити суб'єктам господарської діяльності</t>
  </si>
  <si>
    <t>кредити органам державної влади та місцевого самоврядування</t>
  </si>
  <si>
    <t>кошти в Національному банку</t>
  </si>
  <si>
    <t>операції з цінними паперами (які не включені до ВЛА)</t>
  </si>
  <si>
    <t>операції зворотнього репо</t>
  </si>
  <si>
    <t>операції з деривативами та дебіторською заборгованістю</t>
  </si>
  <si>
    <t xml:space="preserve">інші операції, за якими очікуються надходження (згідно з таблицею 1 додатку 3 до Методики розрахунку LCR) </t>
  </si>
  <si>
    <t>сукупні очікувані надходження грошових коштів</t>
  </si>
  <si>
    <t>у всіх валютах</t>
  </si>
  <si>
    <t>у іноземній валюті</t>
  </si>
  <si>
    <t>Коефіцієнт покриття ліквідністю (LCR)</t>
  </si>
  <si>
    <t>X</t>
  </si>
  <si>
    <t>Складові розрахунку коефіцієнтів покриття ліквідністю (LCR)  за всіма валютами та в іноземній валюті відповідно до Методики розрахунку коефіцієнта покриття ліквідністю АТ "Кредобанк",  станом на 1 квітня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</si>
</sst>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trike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7" fillId="2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4" fontId="0" fillId="2" borderId="0" xfId="2" applyNumberFormat="1" applyFont="1" applyFill="1"/>
    <xf numFmtId="164" fontId="0" fillId="2" borderId="0" xfId="1" applyNumberFormat="1" applyFont="1" applyFill="1" applyAlignment="1">
      <alignment horizontal="center"/>
    </xf>
    <xf numFmtId="164" fontId="0" fillId="2" borderId="0" xfId="1" applyNumberFormat="1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0" fontId="0" fillId="2" borderId="0" xfId="2" applyNumberFormat="1" applyFont="1" applyFill="1"/>
    <xf numFmtId="43" fontId="0" fillId="2" borderId="0" xfId="1" applyFont="1" applyFill="1"/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8" xfId="0" applyFont="1" applyFill="1" applyBorder="1" applyAlignment="1">
      <alignment horizontal="center" vertical="center" textRotation="90" wrapText="1"/>
    </xf>
    <xf numFmtId="0" fontId="6" fillId="2" borderId="11" xfId="0" applyFont="1" applyFill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</cellXfs>
  <cellStyles count="3">
    <cellStyle name="Відсотковий" xfId="2" builtinId="5"/>
    <cellStyle name="Звичайний" xfId="0" builtinId="0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806C9-5AE0-4113-B921-4BB7D4EEB2F5}">
  <dimension ref="A1:CH307"/>
  <sheetViews>
    <sheetView tabSelected="1" zoomScale="85" zoomScaleNormal="85" workbookViewId="0">
      <selection activeCell="L13" sqref="L13"/>
    </sheetView>
  </sheetViews>
  <sheetFormatPr defaultColWidth="9.1796875" defaultRowHeight="14.5" x14ac:dyDescent="0.35"/>
  <cols>
    <col min="1" max="1" width="8.7265625" customWidth="1"/>
    <col min="2" max="2" width="14.453125" bestFit="1" customWidth="1"/>
    <col min="3" max="5" width="15.54296875" customWidth="1"/>
    <col min="6" max="6" width="18.81640625" customWidth="1"/>
    <col min="7" max="8" width="17" customWidth="1"/>
    <col min="9" max="9" width="9.54296875" customWidth="1"/>
    <col min="10" max="10" width="12.81640625" customWidth="1"/>
    <col min="11" max="11" width="15.7265625" customWidth="1"/>
    <col min="12" max="12" width="16.54296875" customWidth="1"/>
    <col min="13" max="13" width="9.54296875" customWidth="1"/>
    <col min="14" max="14" width="10.54296875" customWidth="1"/>
    <col min="15" max="18" width="9.54296875" customWidth="1"/>
    <col min="19" max="20" width="17.1796875" customWidth="1"/>
    <col min="21" max="21" width="15.7265625" customWidth="1"/>
    <col min="22" max="22" width="9.54296875" bestFit="1" customWidth="1"/>
    <col min="23" max="24" width="18.81640625" bestFit="1" customWidth="1"/>
    <col min="25" max="25" width="17.1796875" bestFit="1" customWidth="1"/>
    <col min="26" max="26" width="15.7265625" bestFit="1" customWidth="1"/>
    <col min="27" max="28" width="17.1796875" customWidth="1"/>
    <col min="29" max="30" width="15.7265625" customWidth="1"/>
    <col min="31" max="38" width="9.54296875" customWidth="1"/>
    <col min="39" max="39" width="13.453125" customWidth="1"/>
    <col min="40" max="42" width="9.54296875" customWidth="1"/>
    <col min="43" max="43" width="11" customWidth="1"/>
    <col min="44" max="44" width="9.54296875" customWidth="1"/>
    <col min="45" max="45" width="12" customWidth="1"/>
    <col min="46" max="46" width="9.54296875" customWidth="1"/>
    <col min="47" max="47" width="14.7265625" customWidth="1"/>
    <col min="48" max="48" width="12" customWidth="1"/>
    <col min="49" max="50" width="14.7265625" customWidth="1"/>
    <col min="51" max="51" width="15.7265625" customWidth="1"/>
    <col min="52" max="52" width="14.7265625" customWidth="1"/>
    <col min="53" max="58" width="9.54296875" customWidth="1"/>
    <col min="59" max="60" width="17.1796875" bestFit="1" customWidth="1"/>
    <col min="61" max="61" width="14.7265625" bestFit="1" customWidth="1"/>
    <col min="62" max="62" width="11" bestFit="1" customWidth="1"/>
    <col min="63" max="63" width="15.7265625" customWidth="1"/>
    <col min="64" max="64" width="14.7265625" customWidth="1"/>
    <col min="65" max="68" width="9.54296875" customWidth="1"/>
    <col min="69" max="72" width="14.7265625" customWidth="1"/>
    <col min="73" max="73" width="12" customWidth="1"/>
    <col min="74" max="74" width="9.54296875" customWidth="1"/>
    <col min="75" max="76" width="14.7265625" customWidth="1"/>
    <col min="77" max="78" width="15.7265625" customWidth="1"/>
    <col min="79" max="79" width="18.81640625" bestFit="1" customWidth="1"/>
    <col min="80" max="80" width="17.1796875" bestFit="1" customWidth="1"/>
    <col min="81" max="82" width="18.81640625" bestFit="1" customWidth="1"/>
    <col min="83" max="83" width="18.26953125" customWidth="1"/>
    <col min="84" max="84" width="19.26953125" customWidth="1"/>
    <col min="85" max="86" width="8.7265625" customWidth="1"/>
    <col min="87" max="16384" width="9.1796875" style="1"/>
  </cols>
  <sheetData>
    <row r="1" spans="1:86" ht="15.5" x14ac:dyDescent="0.35">
      <c r="A1" s="28" t="s">
        <v>51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1"/>
      <c r="CD1" s="1"/>
      <c r="CE1" s="1"/>
      <c r="CF1" s="1"/>
      <c r="CG1" s="1"/>
      <c r="CH1" s="1"/>
    </row>
    <row r="2" spans="1:86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2"/>
      <c r="AV2" s="2"/>
      <c r="AW2" s="1"/>
      <c r="AX2" s="29" t="s">
        <v>0</v>
      </c>
      <c r="AY2" s="29"/>
      <c r="AZ2" s="29"/>
      <c r="BA2" s="2"/>
      <c r="BB2" s="2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</row>
    <row r="3" spans="1:86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</row>
    <row r="4" spans="1:86" ht="15.5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3" t="s">
        <v>1</v>
      </c>
      <c r="CE4" s="1"/>
      <c r="CF4" s="1"/>
      <c r="CG4" s="1"/>
      <c r="CH4" s="1"/>
    </row>
    <row r="5" spans="1:86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4" t="s">
        <v>2</v>
      </c>
      <c r="CE5" s="1"/>
      <c r="CF5" s="1"/>
      <c r="CG5" s="1"/>
      <c r="CH5" s="1"/>
    </row>
    <row r="6" spans="1:86" ht="15" customHeight="1" x14ac:dyDescent="0.35">
      <c r="A6" s="30" t="s">
        <v>3</v>
      </c>
      <c r="B6" s="33" t="s">
        <v>4</v>
      </c>
      <c r="C6" s="36" t="s">
        <v>5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8"/>
      <c r="Y6" s="39" t="s">
        <v>6</v>
      </c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 t="s">
        <v>7</v>
      </c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18" t="s">
        <v>8</v>
      </c>
      <c r="CD6" s="19"/>
      <c r="CE6" s="18" t="s">
        <v>49</v>
      </c>
      <c r="CF6" s="19"/>
      <c r="CG6" s="1"/>
      <c r="CH6" s="1"/>
    </row>
    <row r="7" spans="1:86" ht="91.5" customHeight="1" x14ac:dyDescent="0.35">
      <c r="A7" s="31"/>
      <c r="B7" s="34"/>
      <c r="C7" s="24" t="s">
        <v>9</v>
      </c>
      <c r="D7" s="24"/>
      <c r="E7" s="26" t="s">
        <v>10</v>
      </c>
      <c r="F7" s="27"/>
      <c r="G7" s="26" t="s">
        <v>11</v>
      </c>
      <c r="H7" s="27"/>
      <c r="I7" s="26" t="s">
        <v>12</v>
      </c>
      <c r="J7" s="27"/>
      <c r="K7" s="22" t="s">
        <v>13</v>
      </c>
      <c r="L7" s="23"/>
      <c r="M7" s="22" t="s">
        <v>14</v>
      </c>
      <c r="N7" s="23"/>
      <c r="O7" s="22" t="s">
        <v>15</v>
      </c>
      <c r="P7" s="23"/>
      <c r="Q7" s="22" t="s">
        <v>16</v>
      </c>
      <c r="R7" s="23"/>
      <c r="S7" s="22" t="s">
        <v>17</v>
      </c>
      <c r="T7" s="23"/>
      <c r="U7" s="26" t="s">
        <v>18</v>
      </c>
      <c r="V7" s="27"/>
      <c r="W7" s="22" t="s">
        <v>19</v>
      </c>
      <c r="X7" s="23"/>
      <c r="Y7" s="22" t="s">
        <v>20</v>
      </c>
      <c r="Z7" s="23"/>
      <c r="AA7" s="22" t="s">
        <v>21</v>
      </c>
      <c r="AB7" s="23"/>
      <c r="AC7" s="22" t="s">
        <v>22</v>
      </c>
      <c r="AD7" s="23"/>
      <c r="AE7" s="26" t="s">
        <v>23</v>
      </c>
      <c r="AF7" s="27"/>
      <c r="AG7" s="22" t="s">
        <v>24</v>
      </c>
      <c r="AH7" s="23"/>
      <c r="AI7" s="22" t="s">
        <v>25</v>
      </c>
      <c r="AJ7" s="23"/>
      <c r="AK7" s="26" t="s">
        <v>26</v>
      </c>
      <c r="AL7" s="27"/>
      <c r="AM7" s="22" t="s">
        <v>27</v>
      </c>
      <c r="AN7" s="23"/>
      <c r="AO7" s="26" t="s">
        <v>28</v>
      </c>
      <c r="AP7" s="27"/>
      <c r="AQ7" s="26" t="s">
        <v>29</v>
      </c>
      <c r="AR7" s="27"/>
      <c r="AS7" s="26" t="s">
        <v>30</v>
      </c>
      <c r="AT7" s="27"/>
      <c r="AU7" s="22" t="s">
        <v>31</v>
      </c>
      <c r="AV7" s="23"/>
      <c r="AW7" s="26" t="s">
        <v>32</v>
      </c>
      <c r="AX7" s="27"/>
      <c r="AY7" s="22" t="s">
        <v>33</v>
      </c>
      <c r="AZ7" s="23"/>
      <c r="BA7" s="26" t="s">
        <v>34</v>
      </c>
      <c r="BB7" s="27"/>
      <c r="BC7" s="22" t="s">
        <v>35</v>
      </c>
      <c r="BD7" s="23"/>
      <c r="BE7" s="26" t="s">
        <v>36</v>
      </c>
      <c r="BF7" s="27"/>
      <c r="BG7" s="22" t="s">
        <v>37</v>
      </c>
      <c r="BH7" s="23"/>
      <c r="BI7" s="25" t="s">
        <v>38</v>
      </c>
      <c r="BJ7" s="25"/>
      <c r="BK7" s="24" t="s">
        <v>39</v>
      </c>
      <c r="BL7" s="24"/>
      <c r="BM7" s="24" t="s">
        <v>40</v>
      </c>
      <c r="BN7" s="24"/>
      <c r="BO7" s="25" t="s">
        <v>41</v>
      </c>
      <c r="BP7" s="25"/>
      <c r="BQ7" s="24" t="s">
        <v>22</v>
      </c>
      <c r="BR7" s="24"/>
      <c r="BS7" s="24" t="s">
        <v>42</v>
      </c>
      <c r="BT7" s="24"/>
      <c r="BU7" s="24" t="s">
        <v>43</v>
      </c>
      <c r="BV7" s="24"/>
      <c r="BW7" s="24" t="s">
        <v>44</v>
      </c>
      <c r="BX7" s="24"/>
      <c r="BY7" s="25" t="s">
        <v>45</v>
      </c>
      <c r="BZ7" s="25"/>
      <c r="CA7" s="24" t="s">
        <v>46</v>
      </c>
      <c r="CB7" s="24"/>
      <c r="CC7" s="20"/>
      <c r="CD7" s="21"/>
      <c r="CE7" s="20"/>
      <c r="CF7" s="21"/>
      <c r="CG7" s="1"/>
      <c r="CH7" s="1"/>
    </row>
    <row r="8" spans="1:86" ht="81.75" customHeight="1" x14ac:dyDescent="0.35">
      <c r="A8" s="32"/>
      <c r="B8" s="35"/>
      <c r="C8" s="5" t="s">
        <v>47</v>
      </c>
      <c r="D8" s="5" t="s">
        <v>48</v>
      </c>
      <c r="E8" s="5" t="s">
        <v>47</v>
      </c>
      <c r="F8" s="5" t="s">
        <v>48</v>
      </c>
      <c r="G8" s="6" t="s">
        <v>47</v>
      </c>
      <c r="H8" s="6" t="s">
        <v>48</v>
      </c>
      <c r="I8" s="7" t="s">
        <v>47</v>
      </c>
      <c r="J8" s="5" t="s">
        <v>48</v>
      </c>
      <c r="K8" s="7" t="s">
        <v>47</v>
      </c>
      <c r="L8" s="5" t="s">
        <v>48</v>
      </c>
      <c r="M8" s="5" t="s">
        <v>47</v>
      </c>
      <c r="N8" s="5" t="s">
        <v>48</v>
      </c>
      <c r="O8" s="5" t="s">
        <v>47</v>
      </c>
      <c r="P8" s="5" t="s">
        <v>48</v>
      </c>
      <c r="Q8" s="5" t="s">
        <v>47</v>
      </c>
      <c r="R8" s="5" t="s">
        <v>48</v>
      </c>
      <c r="S8" s="5" t="s">
        <v>47</v>
      </c>
      <c r="T8" s="5" t="s">
        <v>48</v>
      </c>
      <c r="U8" s="5" t="s">
        <v>47</v>
      </c>
      <c r="V8" s="5" t="s">
        <v>48</v>
      </c>
      <c r="W8" s="6" t="s">
        <v>47</v>
      </c>
      <c r="X8" s="6" t="s">
        <v>48</v>
      </c>
      <c r="Y8" s="5" t="s">
        <v>47</v>
      </c>
      <c r="Z8" s="5" t="s">
        <v>48</v>
      </c>
      <c r="AA8" s="5" t="s">
        <v>47</v>
      </c>
      <c r="AB8" s="5" t="s">
        <v>48</v>
      </c>
      <c r="AC8" s="5" t="s">
        <v>47</v>
      </c>
      <c r="AD8" s="5" t="s">
        <v>48</v>
      </c>
      <c r="AE8" s="5" t="s">
        <v>47</v>
      </c>
      <c r="AF8" s="5" t="s">
        <v>48</v>
      </c>
      <c r="AG8" s="5" t="s">
        <v>47</v>
      </c>
      <c r="AH8" s="5" t="s">
        <v>48</v>
      </c>
      <c r="AI8" s="5" t="s">
        <v>47</v>
      </c>
      <c r="AJ8" s="5" t="s">
        <v>48</v>
      </c>
      <c r="AK8" s="5" t="s">
        <v>47</v>
      </c>
      <c r="AL8" s="5" t="s">
        <v>48</v>
      </c>
      <c r="AM8" s="5" t="s">
        <v>47</v>
      </c>
      <c r="AN8" s="5" t="s">
        <v>48</v>
      </c>
      <c r="AO8" s="5" t="s">
        <v>47</v>
      </c>
      <c r="AP8" s="5" t="s">
        <v>48</v>
      </c>
      <c r="AQ8" s="5" t="s">
        <v>47</v>
      </c>
      <c r="AR8" s="5" t="s">
        <v>48</v>
      </c>
      <c r="AS8" s="5" t="s">
        <v>47</v>
      </c>
      <c r="AT8" s="5" t="s">
        <v>48</v>
      </c>
      <c r="AU8" s="5" t="s">
        <v>47</v>
      </c>
      <c r="AV8" s="5" t="s">
        <v>48</v>
      </c>
      <c r="AW8" s="5" t="s">
        <v>47</v>
      </c>
      <c r="AX8" s="5" t="s">
        <v>48</v>
      </c>
      <c r="AY8" s="5" t="s">
        <v>47</v>
      </c>
      <c r="AZ8" s="5" t="s">
        <v>48</v>
      </c>
      <c r="BA8" s="8" t="s">
        <v>47</v>
      </c>
      <c r="BB8" s="8" t="s">
        <v>48</v>
      </c>
      <c r="BC8" s="5" t="s">
        <v>47</v>
      </c>
      <c r="BD8" s="5" t="s">
        <v>48</v>
      </c>
      <c r="BE8" s="5" t="s">
        <v>47</v>
      </c>
      <c r="BF8" s="5" t="s">
        <v>48</v>
      </c>
      <c r="BG8" s="6" t="s">
        <v>47</v>
      </c>
      <c r="BH8" s="6" t="s">
        <v>48</v>
      </c>
      <c r="BI8" s="5" t="s">
        <v>47</v>
      </c>
      <c r="BJ8" s="5" t="s">
        <v>48</v>
      </c>
      <c r="BK8" s="5" t="s">
        <v>47</v>
      </c>
      <c r="BL8" s="5" t="s">
        <v>48</v>
      </c>
      <c r="BM8" s="5" t="s">
        <v>47</v>
      </c>
      <c r="BN8" s="5" t="s">
        <v>48</v>
      </c>
      <c r="BO8" s="8" t="s">
        <v>47</v>
      </c>
      <c r="BP8" s="8" t="s">
        <v>48</v>
      </c>
      <c r="BQ8" s="5" t="s">
        <v>47</v>
      </c>
      <c r="BR8" s="5" t="s">
        <v>48</v>
      </c>
      <c r="BS8" s="5" t="s">
        <v>47</v>
      </c>
      <c r="BT8" s="5" t="s">
        <v>48</v>
      </c>
      <c r="BU8" s="5" t="s">
        <v>47</v>
      </c>
      <c r="BV8" s="5" t="s">
        <v>48</v>
      </c>
      <c r="BW8" s="5" t="s">
        <v>47</v>
      </c>
      <c r="BX8" s="5" t="s">
        <v>48</v>
      </c>
      <c r="BY8" s="5" t="s">
        <v>47</v>
      </c>
      <c r="BZ8" s="5" t="s">
        <v>48</v>
      </c>
      <c r="CA8" s="6" t="s">
        <v>47</v>
      </c>
      <c r="CB8" s="6" t="s">
        <v>48</v>
      </c>
      <c r="CC8" s="6" t="s">
        <v>47</v>
      </c>
      <c r="CD8" s="6" t="s">
        <v>48</v>
      </c>
      <c r="CE8" s="6" t="s">
        <v>47</v>
      </c>
      <c r="CF8" s="6" t="s">
        <v>48</v>
      </c>
      <c r="CG8" s="1"/>
      <c r="CH8" s="1"/>
    </row>
    <row r="9" spans="1:86" x14ac:dyDescent="0.3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9">
        <v>22</v>
      </c>
      <c r="W9" s="10">
        <v>23</v>
      </c>
      <c r="X9" s="10">
        <v>24</v>
      </c>
      <c r="Y9" s="9">
        <v>25</v>
      </c>
      <c r="Z9" s="9">
        <v>26</v>
      </c>
      <c r="AA9" s="9">
        <v>27</v>
      </c>
      <c r="AB9" s="9">
        <v>28</v>
      </c>
      <c r="AC9" s="9">
        <v>29</v>
      </c>
      <c r="AD9" s="9">
        <v>30</v>
      </c>
      <c r="AE9" s="9">
        <v>31</v>
      </c>
      <c r="AF9" s="9">
        <v>32</v>
      </c>
      <c r="AG9" s="9">
        <v>33</v>
      </c>
      <c r="AH9" s="9">
        <v>34</v>
      </c>
      <c r="AI9" s="9">
        <v>35</v>
      </c>
      <c r="AJ9" s="9">
        <v>36</v>
      </c>
      <c r="AK9" s="9">
        <v>37</v>
      </c>
      <c r="AL9" s="9">
        <v>38</v>
      </c>
      <c r="AM9" s="9">
        <v>39</v>
      </c>
      <c r="AN9" s="9">
        <v>40</v>
      </c>
      <c r="AO9" s="9">
        <v>41</v>
      </c>
      <c r="AP9" s="9">
        <v>42</v>
      </c>
      <c r="AQ9" s="9">
        <v>43</v>
      </c>
      <c r="AR9" s="9">
        <v>44</v>
      </c>
      <c r="AS9" s="9">
        <v>45</v>
      </c>
      <c r="AT9" s="9">
        <v>46</v>
      </c>
      <c r="AU9" s="9">
        <v>47</v>
      </c>
      <c r="AV9" s="9">
        <v>48</v>
      </c>
      <c r="AW9" s="9">
        <v>49</v>
      </c>
      <c r="AX9" s="9">
        <v>50</v>
      </c>
      <c r="AY9" s="9">
        <v>51</v>
      </c>
      <c r="AZ9" s="9">
        <v>52</v>
      </c>
      <c r="BA9" s="9">
        <v>53</v>
      </c>
      <c r="BB9" s="9">
        <v>54</v>
      </c>
      <c r="BC9" s="9">
        <v>55</v>
      </c>
      <c r="BD9" s="9">
        <v>56</v>
      </c>
      <c r="BE9" s="9">
        <v>57</v>
      </c>
      <c r="BF9" s="9">
        <v>58</v>
      </c>
      <c r="BG9" s="10">
        <v>59</v>
      </c>
      <c r="BH9" s="10">
        <v>60</v>
      </c>
      <c r="BI9" s="9">
        <v>61</v>
      </c>
      <c r="BJ9" s="9">
        <v>62</v>
      </c>
      <c r="BK9" s="9">
        <v>63</v>
      </c>
      <c r="BL9" s="9">
        <v>64</v>
      </c>
      <c r="BM9" s="9">
        <v>65</v>
      </c>
      <c r="BN9" s="9">
        <v>66</v>
      </c>
      <c r="BO9" s="9">
        <v>67</v>
      </c>
      <c r="BP9" s="9">
        <v>68</v>
      </c>
      <c r="BQ9" s="9">
        <v>69</v>
      </c>
      <c r="BR9" s="9">
        <v>70</v>
      </c>
      <c r="BS9" s="9">
        <v>71</v>
      </c>
      <c r="BT9" s="9">
        <v>72</v>
      </c>
      <c r="BU9" s="9">
        <v>73</v>
      </c>
      <c r="BV9" s="9">
        <v>74</v>
      </c>
      <c r="BW9" s="9">
        <v>75</v>
      </c>
      <c r="BX9" s="9">
        <v>76</v>
      </c>
      <c r="BY9" s="9">
        <v>77</v>
      </c>
      <c r="BZ9" s="9">
        <v>78</v>
      </c>
      <c r="CA9" s="10">
        <v>79</v>
      </c>
      <c r="CB9" s="10">
        <v>80</v>
      </c>
      <c r="CC9" s="10">
        <v>81</v>
      </c>
      <c r="CD9" s="10">
        <v>82</v>
      </c>
      <c r="CE9" s="10">
        <v>83</v>
      </c>
      <c r="CF9" s="10">
        <v>84</v>
      </c>
      <c r="CG9" s="1"/>
      <c r="CH9" s="1"/>
    </row>
    <row r="10" spans="1:86" x14ac:dyDescent="0.35">
      <c r="A10" s="12">
        <v>1</v>
      </c>
      <c r="B10" s="11">
        <v>44622</v>
      </c>
      <c r="C10" s="12">
        <v>952190.77306999988</v>
      </c>
      <c r="D10" s="12">
        <v>412390.27597999992</v>
      </c>
      <c r="E10" s="12">
        <v>426078.20306999999</v>
      </c>
      <c r="F10" s="12">
        <v>0</v>
      </c>
      <c r="G10" s="12">
        <v>2136712.3798199999</v>
      </c>
      <c r="H10" s="12">
        <v>0</v>
      </c>
      <c r="I10" s="12">
        <v>0</v>
      </c>
      <c r="J10" s="12">
        <v>0</v>
      </c>
      <c r="K10" s="12">
        <v>1300000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4167420.5757600004</v>
      </c>
      <c r="T10" s="12">
        <v>4167420.5757600004</v>
      </c>
      <c r="U10" s="12">
        <v>950161.98141000001</v>
      </c>
      <c r="V10" s="12">
        <v>0</v>
      </c>
      <c r="W10" s="12">
        <f t="shared" ref="W10:W31" si="0">C10+E10+G10+I10+K10+M10+O10+Q10+S10-U10</f>
        <v>8032239.9503099993</v>
      </c>
      <c r="X10" s="12">
        <f t="shared" ref="X10:X31" si="1">V10+T10+R10+P10+N10+L10+J10+H10+F10+D10</f>
        <v>4579810.8517400008</v>
      </c>
      <c r="Y10" s="12">
        <v>1362310.438575</v>
      </c>
      <c r="Z10" s="12">
        <v>684400.69983500009</v>
      </c>
      <c r="AA10" s="12">
        <v>3508429.5458239997</v>
      </c>
      <c r="AB10" s="12">
        <v>1619068.6577559998</v>
      </c>
      <c r="AC10" s="12">
        <v>1025533.8201</v>
      </c>
      <c r="AD10" s="12">
        <v>1020864.17631</v>
      </c>
      <c r="AE10" s="12">
        <v>29.559669999999997</v>
      </c>
      <c r="AF10" s="12">
        <v>0</v>
      </c>
      <c r="AG10" s="12">
        <v>621739.5523199999</v>
      </c>
      <c r="AH10" s="12">
        <v>125734.03675999996</v>
      </c>
      <c r="AI10" s="12">
        <v>0</v>
      </c>
      <c r="AJ10" s="12">
        <v>0</v>
      </c>
      <c r="AK10" s="12">
        <v>0</v>
      </c>
      <c r="AL10" s="12">
        <v>0</v>
      </c>
      <c r="AM10" s="12">
        <v>9424.7036199999984</v>
      </c>
      <c r="AN10" s="12">
        <v>0</v>
      </c>
      <c r="AO10" s="12">
        <v>0</v>
      </c>
      <c r="AP10" s="12">
        <v>0</v>
      </c>
      <c r="AQ10" s="12">
        <v>58.189334000000002</v>
      </c>
      <c r="AR10" s="12">
        <v>0</v>
      </c>
      <c r="AS10" s="12">
        <v>3106.7163089999999</v>
      </c>
      <c r="AT10" s="12">
        <v>83.132408999999797</v>
      </c>
      <c r="AU10" s="12">
        <v>11463.864260000002</v>
      </c>
      <c r="AV10" s="12">
        <v>617.58113000000083</v>
      </c>
      <c r="AW10" s="12">
        <v>230901.30458000003</v>
      </c>
      <c r="AX10" s="12">
        <v>226538.984</v>
      </c>
      <c r="AY10" s="14">
        <v>159797.13472999999</v>
      </c>
      <c r="AZ10" s="14">
        <v>28509.925969999986</v>
      </c>
      <c r="BA10" s="14">
        <v>0</v>
      </c>
      <c r="BB10" s="14">
        <v>0</v>
      </c>
      <c r="BC10" s="14">
        <v>0</v>
      </c>
      <c r="BD10" s="14">
        <v>0</v>
      </c>
      <c r="BE10" s="14">
        <v>0</v>
      </c>
      <c r="BF10" s="14">
        <v>0</v>
      </c>
      <c r="BG10" s="12">
        <f>SUM(Y10,AA10,AC10,AE10,AG10,AI10,AK10,AM10,AO10,AQ10,AS10,AU10,AW10,AY10,BA10,BC10,BE10,BC10)</f>
        <v>6932794.829322001</v>
      </c>
      <c r="BH10" s="12">
        <f>SUM(Z10,AB10,AD10,AF10,AH10,AJ10,AL10,AN10,AP10,AR10,AT10,AV10,AX10,AZ10,BB10,BD10,BF10,BD10)</f>
        <v>3705817.19417</v>
      </c>
      <c r="BI10" s="14">
        <v>46788.568810000004</v>
      </c>
      <c r="BJ10" s="14">
        <v>10.359740000000224</v>
      </c>
      <c r="BK10" s="14">
        <v>112899.99063</v>
      </c>
      <c r="BL10" s="14">
        <v>21945.461799999997</v>
      </c>
      <c r="BM10" s="14">
        <v>0</v>
      </c>
      <c r="BN10" s="14">
        <v>0</v>
      </c>
      <c r="BO10" s="14">
        <v>0</v>
      </c>
      <c r="BP10" s="14"/>
      <c r="BQ10" s="14">
        <v>401461.65318999998</v>
      </c>
      <c r="BR10" s="14">
        <v>388384.16781000001</v>
      </c>
      <c r="BS10" s="14">
        <v>62330.811529999999</v>
      </c>
      <c r="BT10" s="14">
        <v>0</v>
      </c>
      <c r="BU10" s="14">
        <v>102652.4385</v>
      </c>
      <c r="BV10" s="14">
        <v>0</v>
      </c>
      <c r="BW10" s="14">
        <v>222196.78658000001</v>
      </c>
      <c r="BX10" s="14">
        <v>222186.72500000001</v>
      </c>
      <c r="BY10" s="14">
        <v>350506.58113000006</v>
      </c>
      <c r="BZ10" s="14">
        <v>118905.93510000003</v>
      </c>
      <c r="CA10" s="12">
        <f t="shared" ref="CA10:CA31" si="2">BI10+BK10+BM10+BO10+BQ10+BS10+BU10+BW10+BY10</f>
        <v>1298836.8303700001</v>
      </c>
      <c r="CB10" s="12">
        <f t="shared" ref="CB10:CB31" si="3">BJ10+BL10+BN10+BP10+BR10+BT10+BV10+BX10+BZ10</f>
        <v>751432.64945000003</v>
      </c>
      <c r="CC10" s="13">
        <f t="shared" ref="CC10:CC31" si="4">BG10-CA10</f>
        <v>5633957.9989520013</v>
      </c>
      <c r="CD10" s="13">
        <f t="shared" ref="CD10:CD31" si="5">BH10-CB10</f>
        <v>2954384.5447200001</v>
      </c>
      <c r="CE10" s="16">
        <f t="shared" ref="CE10" si="6">W10/CC10</f>
        <v>1.4256833209981532</v>
      </c>
      <c r="CF10" s="16">
        <f t="shared" ref="CF10" si="7">X10/CD10</f>
        <v>1.5501742520028141</v>
      </c>
      <c r="CG10" s="17"/>
      <c r="CH10" s="17"/>
    </row>
    <row r="11" spans="1:86" x14ac:dyDescent="0.35">
      <c r="A11" s="12">
        <v>2</v>
      </c>
      <c r="B11" s="11">
        <v>44623</v>
      </c>
      <c r="C11" s="12">
        <v>919703.98100999999</v>
      </c>
      <c r="D11" s="12">
        <v>414845.18901999999</v>
      </c>
      <c r="E11" s="12">
        <v>1633487.3432100001</v>
      </c>
      <c r="F11" s="12">
        <v>0</v>
      </c>
      <c r="G11" s="12">
        <v>2094053.8969899998</v>
      </c>
      <c r="H11" s="12">
        <v>0</v>
      </c>
      <c r="I11" s="12"/>
      <c r="J11" s="12">
        <v>0</v>
      </c>
      <c r="K11" s="12">
        <v>200000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4083100.7178699998</v>
      </c>
      <c r="T11" s="12">
        <v>4083100.7178699998</v>
      </c>
      <c r="U11" s="12">
        <v>950161.98141000001</v>
      </c>
      <c r="V11" s="12">
        <v>0</v>
      </c>
      <c r="W11" s="12">
        <f t="shared" ref="W11:W14" si="8">C11+E11+G11+I11+K11+M11+O11+Q11+S11-U11</f>
        <v>7980183.9576699995</v>
      </c>
      <c r="X11" s="12">
        <f t="shared" ref="X11:X14" si="9">V11+T11+R11+P11+N11+L11+J11+H11+F11+D11</f>
        <v>4497945.9068900002</v>
      </c>
      <c r="Y11" s="12">
        <v>1348657.7692469999</v>
      </c>
      <c r="Z11" s="12">
        <v>687321.06565999996</v>
      </c>
      <c r="AA11" s="12">
        <v>3566031.958412</v>
      </c>
      <c r="AB11" s="12">
        <v>1659315.9286100001</v>
      </c>
      <c r="AC11" s="12">
        <v>811919.54335000005</v>
      </c>
      <c r="AD11" s="12">
        <v>807201.16156000004</v>
      </c>
      <c r="AE11" s="12">
        <v>11868.82584</v>
      </c>
      <c r="AF11" s="12">
        <v>0</v>
      </c>
      <c r="AG11" s="12">
        <v>654721.6692799998</v>
      </c>
      <c r="AH11" s="12">
        <v>122516.20809999996</v>
      </c>
      <c r="AI11" s="12">
        <v>0</v>
      </c>
      <c r="AJ11" s="12">
        <v>0</v>
      </c>
      <c r="AK11" s="12">
        <v>0</v>
      </c>
      <c r="AL11" s="12">
        <v>0</v>
      </c>
      <c r="AM11" s="12">
        <v>9424.7036199999984</v>
      </c>
      <c r="AN11" s="12">
        <v>0</v>
      </c>
      <c r="AO11" s="12">
        <v>0</v>
      </c>
      <c r="AP11" s="12">
        <v>0</v>
      </c>
      <c r="AQ11" s="12">
        <v>58.189334000000002</v>
      </c>
      <c r="AR11" s="12">
        <v>0</v>
      </c>
      <c r="AS11" s="12">
        <v>3106.7163089999999</v>
      </c>
      <c r="AT11" s="12">
        <v>83.132408999999797</v>
      </c>
      <c r="AU11" s="12">
        <v>11682.851930000001</v>
      </c>
      <c r="AV11" s="12">
        <v>589.86304000000098</v>
      </c>
      <c r="AW11" s="12">
        <v>258442.64934</v>
      </c>
      <c r="AX11" s="12">
        <v>253297.01800000001</v>
      </c>
      <c r="AY11" s="14">
        <v>158175.39697</v>
      </c>
      <c r="AZ11" s="14">
        <v>28038.186599999994</v>
      </c>
      <c r="BA11" s="14">
        <v>0</v>
      </c>
      <c r="BB11" s="14">
        <v>0</v>
      </c>
      <c r="BC11" s="14">
        <v>0</v>
      </c>
      <c r="BD11" s="14">
        <v>0</v>
      </c>
      <c r="BE11" s="14">
        <v>0</v>
      </c>
      <c r="BF11" s="14">
        <v>0</v>
      </c>
      <c r="BG11" s="12">
        <f t="shared" ref="BG11:BG13" si="10">SUM(Y11,AA11,AC11,AE11,AG11,AI11,AK11,AM11,AO11,AQ11,AS11,AU11,AW11,AY11,BA11,BC11,BE11,BC11)</f>
        <v>6834090.2736320002</v>
      </c>
      <c r="BH11" s="12">
        <f t="shared" ref="BH11:BH13" si="11">SUM(Z11,AB11,AD11,AF11,AH11,AJ11,AL11,AN11,AP11,AR11,AT11,AV11,AX11,AZ11,BB11,BD11,BF11,BD11)</f>
        <v>3558362.5639790003</v>
      </c>
      <c r="BI11" s="14">
        <v>49481.070749999999</v>
      </c>
      <c r="BJ11" s="14">
        <v>10.359740000000224</v>
      </c>
      <c r="BK11" s="14">
        <v>75296.714945000014</v>
      </c>
      <c r="BL11" s="14">
        <v>10096.762689999998</v>
      </c>
      <c r="BM11" s="14">
        <v>0</v>
      </c>
      <c r="BN11" s="14">
        <v>0</v>
      </c>
      <c r="BO11" s="14">
        <v>0</v>
      </c>
      <c r="BP11" s="14"/>
      <c r="BQ11" s="14">
        <v>402826.55618999997</v>
      </c>
      <c r="BR11" s="14">
        <v>390757.89596999995</v>
      </c>
      <c r="BS11" s="14">
        <v>602.74029000000007</v>
      </c>
      <c r="BT11" s="14">
        <v>0</v>
      </c>
      <c r="BU11" s="14">
        <v>102652.4385</v>
      </c>
      <c r="BV11" s="14">
        <v>0</v>
      </c>
      <c r="BW11" s="14">
        <v>248151.38665999999</v>
      </c>
      <c r="BX11" s="14">
        <v>248151.38665999999</v>
      </c>
      <c r="BY11" s="14">
        <v>252552.71100000001</v>
      </c>
      <c r="BZ11" s="14">
        <v>93554.645099999994</v>
      </c>
      <c r="CA11" s="12">
        <f t="shared" ref="CA11:CA13" si="12">BI11+BK11+BM11+BO11+BQ11+BS11+BU11+BW11+BY11</f>
        <v>1131563.618335</v>
      </c>
      <c r="CB11" s="12">
        <f t="shared" ref="CB11:CB13" si="13">BJ11+BL11+BN11+BP11+BR11+BT11+BV11+BX11+BZ11</f>
        <v>742571.05015999987</v>
      </c>
      <c r="CC11" s="13">
        <f t="shared" ref="CC11:CC13" si="14">BG11-CA11</f>
        <v>5702526.655297</v>
      </c>
      <c r="CD11" s="13">
        <f t="shared" ref="CD11:CD13" si="15">BH11-CB11</f>
        <v>2815791.5138190007</v>
      </c>
      <c r="CE11" s="16">
        <f t="shared" ref="CE11:CE32" si="16">W11/CC11</f>
        <v>1.3994119519384121</v>
      </c>
      <c r="CF11" s="16">
        <f t="shared" ref="CF11:CF32" si="17">X11/CD11</f>
        <v>1.5974001927399546</v>
      </c>
      <c r="CG11" s="17"/>
      <c r="CH11" s="17"/>
    </row>
    <row r="12" spans="1:86" ht="15" customHeight="1" x14ac:dyDescent="0.35">
      <c r="A12" s="12">
        <v>3</v>
      </c>
      <c r="B12" s="11">
        <v>44624</v>
      </c>
      <c r="C12" s="12">
        <v>903718.27994999988</v>
      </c>
      <c r="D12" s="12">
        <v>420044.76615999988</v>
      </c>
      <c r="E12" s="12">
        <v>281747.76329000003</v>
      </c>
      <c r="F12" s="12">
        <v>0</v>
      </c>
      <c r="G12" s="12">
        <v>2094482.7513799998</v>
      </c>
      <c r="H12" s="12">
        <v>0</v>
      </c>
      <c r="I12" s="12"/>
      <c r="J12" s="12">
        <v>0</v>
      </c>
      <c r="K12" s="12">
        <v>1650000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4049415.4962000004</v>
      </c>
      <c r="T12" s="12">
        <v>4049415.4962000004</v>
      </c>
      <c r="U12" s="12">
        <v>950161.98141000001</v>
      </c>
      <c r="V12" s="12">
        <v>0</v>
      </c>
      <c r="W12" s="12">
        <f t="shared" si="8"/>
        <v>8029202.3094100002</v>
      </c>
      <c r="X12" s="12">
        <f t="shared" si="9"/>
        <v>4469460.2623600001</v>
      </c>
      <c r="Y12" s="12">
        <v>1360947.79736</v>
      </c>
      <c r="Z12" s="12">
        <v>690402.15411</v>
      </c>
      <c r="AA12" s="12">
        <v>3610304.4140300001</v>
      </c>
      <c r="AB12" s="12">
        <v>1681592.1886260002</v>
      </c>
      <c r="AC12" s="12">
        <v>733466.41171999986</v>
      </c>
      <c r="AD12" s="12">
        <v>728749.43644999992</v>
      </c>
      <c r="AE12" s="12">
        <v>2659.6159600000001</v>
      </c>
      <c r="AF12" s="12">
        <v>0</v>
      </c>
      <c r="AG12" s="12">
        <v>641350.1697699998</v>
      </c>
      <c r="AH12" s="12">
        <v>122516.20809999996</v>
      </c>
      <c r="AI12" s="12">
        <v>0</v>
      </c>
      <c r="AJ12" s="12">
        <v>0</v>
      </c>
      <c r="AK12" s="12">
        <v>0</v>
      </c>
      <c r="AL12" s="12">
        <v>0</v>
      </c>
      <c r="AM12" s="12">
        <v>9424.7036199999984</v>
      </c>
      <c r="AN12" s="12">
        <v>0</v>
      </c>
      <c r="AO12" s="12">
        <v>0</v>
      </c>
      <c r="AP12" s="12">
        <v>0</v>
      </c>
      <c r="AQ12" s="12">
        <v>58.189334000000002</v>
      </c>
      <c r="AR12" s="12">
        <v>0</v>
      </c>
      <c r="AS12" s="12">
        <v>3106.7163089999999</v>
      </c>
      <c r="AT12" s="12">
        <v>83.132408999999797</v>
      </c>
      <c r="AU12" s="12">
        <v>11433.33071</v>
      </c>
      <c r="AV12" s="12">
        <v>585.99616000000015</v>
      </c>
      <c r="AW12" s="12">
        <v>67569.162660000002</v>
      </c>
      <c r="AX12" s="12">
        <v>65935.722899999993</v>
      </c>
      <c r="AY12" s="14">
        <v>148237.96344999998</v>
      </c>
      <c r="AZ12" s="14">
        <v>19434.754319999993</v>
      </c>
      <c r="BA12" s="14">
        <v>0</v>
      </c>
      <c r="BB12" s="14">
        <v>0</v>
      </c>
      <c r="BC12" s="14">
        <v>0</v>
      </c>
      <c r="BD12" s="14">
        <v>0</v>
      </c>
      <c r="BE12" s="14">
        <v>0</v>
      </c>
      <c r="BF12" s="14">
        <v>0</v>
      </c>
      <c r="BG12" s="12">
        <f t="shared" si="10"/>
        <v>6588558.4749229997</v>
      </c>
      <c r="BH12" s="12">
        <f t="shared" si="11"/>
        <v>3309299.5930749997</v>
      </c>
      <c r="BI12" s="14">
        <v>47690.193859999992</v>
      </c>
      <c r="BJ12" s="14">
        <v>10.359740000000224</v>
      </c>
      <c r="BK12" s="14">
        <v>76597.853290000014</v>
      </c>
      <c r="BL12" s="14">
        <v>10659.364464999997</v>
      </c>
      <c r="BM12" s="14">
        <v>0</v>
      </c>
      <c r="BN12" s="14">
        <v>0</v>
      </c>
      <c r="BO12" s="14">
        <v>0</v>
      </c>
      <c r="BP12" s="14"/>
      <c r="BQ12" s="14">
        <v>402922.08066999994</v>
      </c>
      <c r="BR12" s="14">
        <v>390799.02762999997</v>
      </c>
      <c r="BS12" s="14">
        <v>602.74029000000007</v>
      </c>
      <c r="BT12" s="14">
        <v>0</v>
      </c>
      <c r="BU12" s="14">
        <v>102652.4385</v>
      </c>
      <c r="BV12" s="14">
        <v>0</v>
      </c>
      <c r="BW12" s="14">
        <v>64541.886400000003</v>
      </c>
      <c r="BX12" s="14">
        <v>64422.084770000001</v>
      </c>
      <c r="BY12" s="14">
        <v>242789.47330999997</v>
      </c>
      <c r="BZ12" s="14">
        <v>87846.956989999962</v>
      </c>
      <c r="CA12" s="12">
        <f t="shared" si="12"/>
        <v>937796.66631999984</v>
      </c>
      <c r="CB12" s="12">
        <f t="shared" si="13"/>
        <v>553737.79359499994</v>
      </c>
      <c r="CC12" s="13">
        <f t="shared" si="14"/>
        <v>5650761.8086029999</v>
      </c>
      <c r="CD12" s="13">
        <f t="shared" si="15"/>
        <v>2755561.7994799996</v>
      </c>
      <c r="CE12" s="16">
        <f t="shared" si="16"/>
        <v>1.4209061682950332</v>
      </c>
      <c r="CF12" s="16">
        <f t="shared" si="17"/>
        <v>1.6219778715191324</v>
      </c>
      <c r="CG12" s="17"/>
      <c r="CH12" s="17"/>
    </row>
    <row r="13" spans="1:86" x14ac:dyDescent="0.35">
      <c r="A13" s="12">
        <v>4</v>
      </c>
      <c r="B13" s="11">
        <v>44627</v>
      </c>
      <c r="C13" s="12">
        <v>904450.05035000003</v>
      </c>
      <c r="D13" s="12">
        <v>428601.28346000006</v>
      </c>
      <c r="E13" s="12">
        <v>321348.77194000001</v>
      </c>
      <c r="F13" s="12">
        <v>0</v>
      </c>
      <c r="G13" s="12">
        <v>2094910.9175</v>
      </c>
      <c r="H13" s="12">
        <v>0</v>
      </c>
      <c r="I13" s="12"/>
      <c r="J13" s="12">
        <v>0</v>
      </c>
      <c r="K13" s="12">
        <v>1650000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4021671.98459</v>
      </c>
      <c r="T13" s="12">
        <v>4021671.98459</v>
      </c>
      <c r="U13" s="12">
        <v>950161.98141000001</v>
      </c>
      <c r="V13" s="12">
        <v>0</v>
      </c>
      <c r="W13" s="12">
        <f t="shared" si="8"/>
        <v>8042219.7429699991</v>
      </c>
      <c r="X13" s="12">
        <f t="shared" si="9"/>
        <v>4450273.2680500001</v>
      </c>
      <c r="Y13" s="12">
        <v>1391768.9215820006</v>
      </c>
      <c r="Z13" s="12">
        <v>690774.05883200024</v>
      </c>
      <c r="AA13" s="12">
        <v>3573709.6675740005</v>
      </c>
      <c r="AB13" s="12">
        <v>1662709.3725340003</v>
      </c>
      <c r="AC13" s="12">
        <v>718499.62177999993</v>
      </c>
      <c r="AD13" s="12">
        <v>713785.15501999995</v>
      </c>
      <c r="AE13" s="12">
        <v>829.62821999999994</v>
      </c>
      <c r="AF13" s="12">
        <v>0</v>
      </c>
      <c r="AG13" s="12">
        <v>648326.61379999982</v>
      </c>
      <c r="AH13" s="12">
        <v>123686.40409999994</v>
      </c>
      <c r="AI13" s="12">
        <v>0</v>
      </c>
      <c r="AJ13" s="12">
        <v>0</v>
      </c>
      <c r="AK13" s="12">
        <v>0</v>
      </c>
      <c r="AL13" s="12">
        <v>0</v>
      </c>
      <c r="AM13" s="12">
        <v>9424.7036199999984</v>
      </c>
      <c r="AN13" s="12">
        <v>0</v>
      </c>
      <c r="AO13" s="12">
        <v>0</v>
      </c>
      <c r="AP13" s="12">
        <v>0</v>
      </c>
      <c r="AQ13" s="12">
        <v>58.189334000000002</v>
      </c>
      <c r="AR13" s="12">
        <v>0</v>
      </c>
      <c r="AS13" s="12">
        <v>6446.6576070000001</v>
      </c>
      <c r="AT13" s="12">
        <v>83.132409000000351</v>
      </c>
      <c r="AU13" s="12">
        <v>11298.55157</v>
      </c>
      <c r="AV13" s="12">
        <v>582.421120000001</v>
      </c>
      <c r="AW13" s="12">
        <v>66795.375239999994</v>
      </c>
      <c r="AX13" s="12">
        <v>65144.027089999996</v>
      </c>
      <c r="AY13" s="14">
        <v>152226.99137999999</v>
      </c>
      <c r="AZ13" s="14">
        <v>21310.98914999999</v>
      </c>
      <c r="BA13" s="14">
        <v>0</v>
      </c>
      <c r="BB13" s="14">
        <v>0</v>
      </c>
      <c r="BC13" s="14">
        <v>0</v>
      </c>
      <c r="BD13" s="14">
        <v>0</v>
      </c>
      <c r="BE13" s="14">
        <v>0</v>
      </c>
      <c r="BF13" s="14">
        <v>0</v>
      </c>
      <c r="BG13" s="12">
        <f t="shared" si="10"/>
        <v>6579384.9217070006</v>
      </c>
      <c r="BH13" s="12">
        <f t="shared" si="11"/>
        <v>3278075.5602549999</v>
      </c>
      <c r="BI13" s="14">
        <v>50799.176700000004</v>
      </c>
      <c r="BJ13" s="14">
        <v>10.359740000000224</v>
      </c>
      <c r="BK13" s="14">
        <v>79243.515974999988</v>
      </c>
      <c r="BL13" s="14">
        <v>11295.397935000005</v>
      </c>
      <c r="BM13" s="14">
        <v>0</v>
      </c>
      <c r="BN13" s="14">
        <v>0</v>
      </c>
      <c r="BO13" s="14">
        <v>0</v>
      </c>
      <c r="BP13" s="14"/>
      <c r="BQ13" s="14">
        <v>403150.76585999993</v>
      </c>
      <c r="BR13" s="14">
        <v>391097.24550000002</v>
      </c>
      <c r="BS13" s="14">
        <v>0</v>
      </c>
      <c r="BT13" s="14">
        <v>0</v>
      </c>
      <c r="BU13" s="14">
        <v>102652.4385</v>
      </c>
      <c r="BV13" s="14">
        <v>0</v>
      </c>
      <c r="BW13" s="14">
        <v>64196.599820000003</v>
      </c>
      <c r="BX13" s="14">
        <v>63844.639380000001</v>
      </c>
      <c r="BY13" s="14">
        <v>246884.03020000001</v>
      </c>
      <c r="BZ13" s="14">
        <v>88412.317850000007</v>
      </c>
      <c r="CA13" s="12">
        <f t="shared" si="12"/>
        <v>946926.52705500007</v>
      </c>
      <c r="CB13" s="12">
        <f t="shared" si="13"/>
        <v>554659.96040500002</v>
      </c>
      <c r="CC13" s="13">
        <f t="shared" si="14"/>
        <v>5632458.3946520006</v>
      </c>
      <c r="CD13" s="13">
        <f t="shared" si="15"/>
        <v>2723415.5998499999</v>
      </c>
      <c r="CE13" s="16">
        <f t="shared" si="16"/>
        <v>1.4278347356468817</v>
      </c>
      <c r="CF13" s="16">
        <f t="shared" si="17"/>
        <v>1.6340779087463229</v>
      </c>
      <c r="CG13" s="1"/>
      <c r="CH13" s="1"/>
    </row>
    <row r="14" spans="1:86" x14ac:dyDescent="0.35">
      <c r="A14" s="12">
        <v>5</v>
      </c>
      <c r="B14" s="11">
        <v>44628</v>
      </c>
      <c r="C14" s="12">
        <v>917116.69313999987</v>
      </c>
      <c r="D14" s="12">
        <v>454270.84224999987</v>
      </c>
      <c r="E14" s="12">
        <v>294289.71745999996</v>
      </c>
      <c r="F14" s="12">
        <v>0</v>
      </c>
      <c r="G14" s="12">
        <v>2096212.01229</v>
      </c>
      <c r="H14" s="12">
        <v>0</v>
      </c>
      <c r="I14" s="12">
        <v>0</v>
      </c>
      <c r="J14" s="12">
        <v>0</v>
      </c>
      <c r="K14" s="12">
        <v>1900000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4537849.4955799999</v>
      </c>
      <c r="T14" s="12">
        <v>4537849.4955799999</v>
      </c>
      <c r="U14" s="12">
        <v>950161.98141000001</v>
      </c>
      <c r="V14" s="12">
        <v>0</v>
      </c>
      <c r="W14" s="12">
        <f t="shared" si="8"/>
        <v>8795305.9370599985</v>
      </c>
      <c r="X14" s="12">
        <f t="shared" si="9"/>
        <v>4992120.3378299996</v>
      </c>
      <c r="Y14" s="12">
        <v>1399116.948746</v>
      </c>
      <c r="Z14" s="12">
        <v>697534.40133500006</v>
      </c>
      <c r="AA14" s="12">
        <v>3791080.8434420004</v>
      </c>
      <c r="AB14" s="12">
        <v>1767000.1989060005</v>
      </c>
      <c r="AC14" s="12">
        <v>981871.19576000015</v>
      </c>
      <c r="AD14" s="12">
        <v>977098.98975000007</v>
      </c>
      <c r="AE14" s="12">
        <v>205.36651000000001</v>
      </c>
      <c r="AF14" s="12">
        <v>0</v>
      </c>
      <c r="AG14" s="12">
        <v>647079.39595999999</v>
      </c>
      <c r="AH14" s="12">
        <v>123686.40409999997</v>
      </c>
      <c r="AI14" s="12">
        <v>0</v>
      </c>
      <c r="AJ14" s="12">
        <v>0</v>
      </c>
      <c r="AK14" s="12">
        <v>0</v>
      </c>
      <c r="AL14" s="12">
        <v>0</v>
      </c>
      <c r="AM14" s="12">
        <v>9424.7036199999984</v>
      </c>
      <c r="AN14" s="12">
        <v>0</v>
      </c>
      <c r="AO14" s="12">
        <v>0</v>
      </c>
      <c r="AP14" s="12">
        <v>0</v>
      </c>
      <c r="AQ14" s="12">
        <v>58.189334000000002</v>
      </c>
      <c r="AR14" s="12">
        <v>0</v>
      </c>
      <c r="AS14" s="12">
        <v>6446.6576070000001</v>
      </c>
      <c r="AT14" s="12">
        <v>83.132409000000351</v>
      </c>
      <c r="AU14" s="12">
        <v>11093.457299999998</v>
      </c>
      <c r="AV14" s="12">
        <v>577.55675999999983</v>
      </c>
      <c r="AW14" s="12">
        <v>58077.424469999998</v>
      </c>
      <c r="AX14" s="12">
        <v>55985.804189999995</v>
      </c>
      <c r="AY14" s="14">
        <v>170006.91200000001</v>
      </c>
      <c r="AZ14" s="14">
        <v>25067.997219999997</v>
      </c>
      <c r="BA14" s="14">
        <v>0</v>
      </c>
      <c r="BB14" s="14">
        <v>0</v>
      </c>
      <c r="BC14" s="14">
        <v>0</v>
      </c>
      <c r="BD14" s="14">
        <v>0</v>
      </c>
      <c r="BE14" s="14">
        <v>0</v>
      </c>
      <c r="BF14" s="14">
        <v>0</v>
      </c>
      <c r="BG14" s="12">
        <f t="shared" ref="BG14:BG18" si="18">SUM(Y14,AA14,AC14,AE14,AG14,AI14,AK14,AM14,AO14,AQ14,AS14,AU14,AW14,AY14,BA14,BC14,BE14,BC14)</f>
        <v>7074461.0947490018</v>
      </c>
      <c r="BH14" s="12">
        <f t="shared" ref="BH14:BH18" si="19">SUM(Z14,AB14,AD14,AF14,AH14,AJ14,AL14,AN14,AP14,AR14,AT14,AV14,AX14,AZ14,BB14,BD14,BF14,BD14)</f>
        <v>3647034.4846700006</v>
      </c>
      <c r="BI14" s="14">
        <v>46423.080099999992</v>
      </c>
      <c r="BJ14" s="14">
        <v>10.359740000000224</v>
      </c>
      <c r="BK14" s="14">
        <v>72602.205504999991</v>
      </c>
      <c r="BL14" s="14">
        <v>11066.337765</v>
      </c>
      <c r="BM14" s="14">
        <v>0</v>
      </c>
      <c r="BN14" s="14">
        <v>0</v>
      </c>
      <c r="BO14" s="14">
        <v>0</v>
      </c>
      <c r="BP14" s="14"/>
      <c r="BQ14" s="14">
        <v>401530.68391999998</v>
      </c>
      <c r="BR14" s="14">
        <v>388363.24306999997</v>
      </c>
      <c r="BS14" s="14">
        <v>0</v>
      </c>
      <c r="BT14" s="14">
        <v>0</v>
      </c>
      <c r="BU14" s="14">
        <v>0</v>
      </c>
      <c r="BV14" s="14">
        <v>0</v>
      </c>
      <c r="BW14" s="14">
        <v>54358.501539999997</v>
      </c>
      <c r="BX14" s="14">
        <v>54126.342729999997</v>
      </c>
      <c r="BY14" s="14">
        <v>297827.95786999993</v>
      </c>
      <c r="BZ14" s="14">
        <v>103364.76985999997</v>
      </c>
      <c r="CA14" s="12">
        <f t="shared" ref="CA14:CA22" si="20">BI14+BK14+BM14+BO14+BQ14+BS14+BU14+BW14+BY14</f>
        <v>872742.42893499986</v>
      </c>
      <c r="CB14" s="12">
        <f t="shared" ref="CB14:CB22" si="21">BJ14+BL14+BN14+BP14+BR14+BT14+BV14+BX14+BZ14</f>
        <v>556931.05316499993</v>
      </c>
      <c r="CC14" s="13">
        <f t="shared" ref="CC14:CC22" si="22">BG14-CA14</f>
        <v>6201718.665814002</v>
      </c>
      <c r="CD14" s="13">
        <f t="shared" ref="CD14:CD22" si="23">BH14-CB14</f>
        <v>3090103.4315050007</v>
      </c>
      <c r="CE14" s="16">
        <f t="shared" ref="CE14:CE22" si="24">W14/CC14</f>
        <v>1.4182045995641077</v>
      </c>
      <c r="CF14" s="16">
        <f t="shared" ref="CF14:CF22" si="25">X14/CD14</f>
        <v>1.6155188486356402</v>
      </c>
      <c r="CG14" s="1"/>
      <c r="CH14" s="1"/>
    </row>
    <row r="15" spans="1:86" ht="17.25" customHeight="1" x14ac:dyDescent="0.35">
      <c r="A15" s="12">
        <v>6</v>
      </c>
      <c r="B15" s="11">
        <v>44629</v>
      </c>
      <c r="C15" s="12">
        <v>924849.18171000003</v>
      </c>
      <c r="D15" s="12">
        <v>470936.09722000005</v>
      </c>
      <c r="E15" s="12">
        <v>432468.20669999998</v>
      </c>
      <c r="F15" s="12">
        <v>0</v>
      </c>
      <c r="G15" s="12">
        <v>2096652.0275500002</v>
      </c>
      <c r="H15" s="12">
        <v>0</v>
      </c>
      <c r="I15" s="12">
        <v>0</v>
      </c>
      <c r="J15" s="12">
        <v>0</v>
      </c>
      <c r="K15" s="12">
        <v>2200000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4298551.9727499997</v>
      </c>
      <c r="T15" s="12">
        <v>4298551.9727499997</v>
      </c>
      <c r="U15" s="12">
        <v>950161.98141000001</v>
      </c>
      <c r="V15" s="12">
        <v>0</v>
      </c>
      <c r="W15" s="12">
        <f t="shared" si="0"/>
        <v>9002359.4072999991</v>
      </c>
      <c r="X15" s="12">
        <f t="shared" si="1"/>
        <v>4769488.0699699996</v>
      </c>
      <c r="Y15" s="12">
        <v>1407102.0748409999</v>
      </c>
      <c r="Z15" s="12">
        <v>703303.29107599973</v>
      </c>
      <c r="AA15" s="12">
        <v>3838521.5497260005</v>
      </c>
      <c r="AB15" s="12">
        <v>1672288.6005460005</v>
      </c>
      <c r="AC15" s="12">
        <v>1002001.71183</v>
      </c>
      <c r="AD15" s="12">
        <v>997231.87422</v>
      </c>
      <c r="AE15" s="12">
        <v>143.10585</v>
      </c>
      <c r="AF15" s="12">
        <v>0</v>
      </c>
      <c r="AG15" s="12">
        <v>649959.48899999983</v>
      </c>
      <c r="AH15" s="12">
        <v>123686.40409999997</v>
      </c>
      <c r="AI15" s="12">
        <v>0</v>
      </c>
      <c r="AJ15" s="12">
        <v>0</v>
      </c>
      <c r="AK15" s="12">
        <v>0</v>
      </c>
      <c r="AL15" s="12">
        <v>0</v>
      </c>
      <c r="AM15" s="12">
        <v>9424.7036199999984</v>
      </c>
      <c r="AN15" s="12">
        <v>0</v>
      </c>
      <c r="AO15" s="12">
        <v>0</v>
      </c>
      <c r="AP15" s="12">
        <v>0</v>
      </c>
      <c r="AQ15" s="12">
        <v>58.189334000000002</v>
      </c>
      <c r="AR15" s="12">
        <v>0</v>
      </c>
      <c r="AS15" s="12">
        <v>6446.6576070000001</v>
      </c>
      <c r="AT15" s="12">
        <v>83.132409000000351</v>
      </c>
      <c r="AU15" s="12">
        <v>104831.59258</v>
      </c>
      <c r="AV15" s="12">
        <v>2784.7756099999992</v>
      </c>
      <c r="AW15" s="12">
        <v>47287.231390000001</v>
      </c>
      <c r="AX15" s="12">
        <v>45000.167500000003</v>
      </c>
      <c r="AY15" s="14">
        <v>169794.24539999999</v>
      </c>
      <c r="AZ15" s="14">
        <v>21969.651919999986</v>
      </c>
      <c r="BA15" s="14">
        <v>0</v>
      </c>
      <c r="BB15" s="14">
        <v>0</v>
      </c>
      <c r="BC15" s="14">
        <v>0</v>
      </c>
      <c r="BD15" s="14">
        <v>0</v>
      </c>
      <c r="BE15" s="14">
        <v>0</v>
      </c>
      <c r="BF15" s="14">
        <v>0</v>
      </c>
      <c r="BG15" s="12">
        <f t="shared" si="18"/>
        <v>7235570.5511780018</v>
      </c>
      <c r="BH15" s="12">
        <f t="shared" si="19"/>
        <v>3566347.8973810002</v>
      </c>
      <c r="BI15" s="14">
        <v>45533.68185999999</v>
      </c>
      <c r="BJ15" s="14">
        <v>10.359740000000224</v>
      </c>
      <c r="BK15" s="14">
        <v>73764.843204999997</v>
      </c>
      <c r="BL15" s="14">
        <v>10926.939390000001</v>
      </c>
      <c r="BM15" s="14">
        <v>0</v>
      </c>
      <c r="BN15" s="14">
        <v>0</v>
      </c>
      <c r="BO15" s="14">
        <v>0</v>
      </c>
      <c r="BP15" s="14"/>
      <c r="BQ15" s="14">
        <v>425730.02468000003</v>
      </c>
      <c r="BR15" s="14">
        <v>388350.65677999996</v>
      </c>
      <c r="BS15" s="14">
        <v>28916.362300000001</v>
      </c>
      <c r="BT15" s="14">
        <v>28916.362300000001</v>
      </c>
      <c r="BU15" s="14">
        <v>0</v>
      </c>
      <c r="BV15" s="14">
        <v>0</v>
      </c>
      <c r="BW15" s="14">
        <v>43431.122619999995</v>
      </c>
      <c r="BX15" s="14">
        <v>43072.113119999995</v>
      </c>
      <c r="BY15" s="14">
        <v>318569.33457999997</v>
      </c>
      <c r="BZ15" s="14">
        <v>117636.58796999995</v>
      </c>
      <c r="CA15" s="12">
        <f t="shared" si="20"/>
        <v>935945.36924499995</v>
      </c>
      <c r="CB15" s="12">
        <f t="shared" si="21"/>
        <v>588913.01929999993</v>
      </c>
      <c r="CC15" s="13">
        <f t="shared" si="22"/>
        <v>6299625.1819330016</v>
      </c>
      <c r="CD15" s="13">
        <f t="shared" si="23"/>
        <v>2977434.8780810004</v>
      </c>
      <c r="CE15" s="16">
        <f t="shared" si="24"/>
        <v>1.4290309577652809</v>
      </c>
      <c r="CF15" s="16">
        <f t="shared" si="25"/>
        <v>1.6018782157358227</v>
      </c>
      <c r="CG15" s="1"/>
      <c r="CH15" s="1"/>
    </row>
    <row r="16" spans="1:86" x14ac:dyDescent="0.35">
      <c r="A16" s="12">
        <v>7</v>
      </c>
      <c r="B16" s="11">
        <v>44630</v>
      </c>
      <c r="C16" s="12">
        <v>993580.86184000003</v>
      </c>
      <c r="D16" s="12">
        <v>482508.87345000007</v>
      </c>
      <c r="E16" s="12">
        <v>182753.63071</v>
      </c>
      <c r="F16" s="12">
        <v>0</v>
      </c>
      <c r="G16" s="12">
        <v>2097079.6331</v>
      </c>
      <c r="H16" s="12">
        <v>0</v>
      </c>
      <c r="I16" s="12"/>
      <c r="J16" s="12">
        <v>0</v>
      </c>
      <c r="K16" s="12">
        <v>2400000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4119698.2479500002</v>
      </c>
      <c r="T16" s="12">
        <v>4119698.2479500002</v>
      </c>
      <c r="U16" s="12">
        <v>950161.98141000001</v>
      </c>
      <c r="V16" s="12">
        <v>0</v>
      </c>
      <c r="W16" s="12">
        <f t="shared" ref="W16" si="26">C16+E16+G16+I16+K16+M16+O16+Q16+S16-U16</f>
        <v>8842950.39219</v>
      </c>
      <c r="X16" s="12">
        <f t="shared" ref="X16" si="27">V16+T16+R16+P16+N16+L16+J16+H16+F16+D16</f>
        <v>4602207.1214000005</v>
      </c>
      <c r="Y16" s="12">
        <v>1461148.9330790001</v>
      </c>
      <c r="Z16" s="12">
        <v>715402.34336900013</v>
      </c>
      <c r="AA16" s="12">
        <v>3784270.8297680006</v>
      </c>
      <c r="AB16" s="12">
        <v>1657891.9676660008</v>
      </c>
      <c r="AC16" s="12">
        <v>841998.47337999998</v>
      </c>
      <c r="AD16" s="12">
        <v>837232.36201000004</v>
      </c>
      <c r="AE16" s="12">
        <v>25.420720000000003</v>
      </c>
      <c r="AF16" s="12">
        <v>0</v>
      </c>
      <c r="AG16" s="12">
        <v>629328.19020999991</v>
      </c>
      <c r="AH16" s="12">
        <v>123686.4041</v>
      </c>
      <c r="AI16" s="12">
        <v>0</v>
      </c>
      <c r="AJ16" s="12">
        <v>0</v>
      </c>
      <c r="AK16" s="12">
        <v>0</v>
      </c>
      <c r="AL16" s="12">
        <v>0</v>
      </c>
      <c r="AM16" s="12">
        <v>9424.7036199999984</v>
      </c>
      <c r="AN16" s="12">
        <v>0</v>
      </c>
      <c r="AO16" s="12">
        <v>0</v>
      </c>
      <c r="AP16" s="12">
        <v>0</v>
      </c>
      <c r="AQ16" s="12">
        <v>58.189334000000002</v>
      </c>
      <c r="AR16" s="12">
        <v>0</v>
      </c>
      <c r="AS16" s="12">
        <v>6446.6576070000001</v>
      </c>
      <c r="AT16" s="12">
        <v>83.132409000000351</v>
      </c>
      <c r="AU16" s="12">
        <v>11257.376450000002</v>
      </c>
      <c r="AV16" s="12">
        <v>538.24390000000039</v>
      </c>
      <c r="AW16" s="12">
        <v>51459.500610000003</v>
      </c>
      <c r="AX16" s="12">
        <v>49462.989500000003</v>
      </c>
      <c r="AY16" s="14">
        <v>169973.14562999998</v>
      </c>
      <c r="AZ16" s="14">
        <v>21681.867009999991</v>
      </c>
      <c r="BA16" s="14">
        <v>0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12">
        <f t="shared" si="18"/>
        <v>6965391.4204080021</v>
      </c>
      <c r="BH16" s="12">
        <f t="shared" si="19"/>
        <v>3405979.3099640012</v>
      </c>
      <c r="BI16" s="14">
        <v>45007.619805000002</v>
      </c>
      <c r="BJ16" s="14">
        <v>10.359740000000224</v>
      </c>
      <c r="BK16" s="14">
        <v>74653.938090000011</v>
      </c>
      <c r="BL16" s="14">
        <v>11000.766685000002</v>
      </c>
      <c r="BM16" s="14">
        <v>0</v>
      </c>
      <c r="BN16" s="14">
        <v>0</v>
      </c>
      <c r="BO16" s="14">
        <v>0</v>
      </c>
      <c r="BP16" s="14"/>
      <c r="BQ16" s="14">
        <v>395325.61893</v>
      </c>
      <c r="BR16" s="14">
        <v>388362.38569000002</v>
      </c>
      <c r="BS16" s="14">
        <v>28916.362300000001</v>
      </c>
      <c r="BT16" s="14">
        <v>28916.362300000001</v>
      </c>
      <c r="BU16" s="14">
        <v>0</v>
      </c>
      <c r="BV16" s="14">
        <v>0</v>
      </c>
      <c r="BW16" s="14">
        <v>48184.497390000004</v>
      </c>
      <c r="BX16" s="14">
        <v>47825.487890000004</v>
      </c>
      <c r="BY16" s="14">
        <v>261850.74560999998</v>
      </c>
      <c r="BZ16" s="14">
        <v>102013.54644999998</v>
      </c>
      <c r="CA16" s="12">
        <f t="shared" si="20"/>
        <v>853938.78212500003</v>
      </c>
      <c r="CB16" s="12">
        <f t="shared" si="21"/>
        <v>578128.90875499998</v>
      </c>
      <c r="CC16" s="13">
        <f t="shared" si="22"/>
        <v>6111452.6382830022</v>
      </c>
      <c r="CD16" s="13">
        <f t="shared" si="23"/>
        <v>2827850.4012090014</v>
      </c>
      <c r="CE16" s="16">
        <f t="shared" si="24"/>
        <v>1.4469473815106593</v>
      </c>
      <c r="CF16" s="16">
        <f t="shared" si="25"/>
        <v>1.6274577747933208</v>
      </c>
      <c r="CG16" s="1"/>
      <c r="CH16" s="1"/>
    </row>
    <row r="17" spans="1:84" s="1" customFormat="1" ht="12.75" customHeight="1" x14ac:dyDescent="0.35">
      <c r="A17" s="12">
        <v>8</v>
      </c>
      <c r="B17" s="11">
        <v>44631</v>
      </c>
      <c r="C17" s="12">
        <v>1001901.72522</v>
      </c>
      <c r="D17" s="12">
        <v>469119.08783000003</v>
      </c>
      <c r="E17" s="12">
        <v>2468922.2000000002</v>
      </c>
      <c r="F17" s="12">
        <v>0</v>
      </c>
      <c r="G17" s="12">
        <v>2097779.7880000002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4201749.2637899993</v>
      </c>
      <c r="T17" s="12">
        <v>4201749.2637899993</v>
      </c>
      <c r="U17" s="12">
        <v>964804.22265999997</v>
      </c>
      <c r="V17" s="12">
        <v>0</v>
      </c>
      <c r="W17" s="12">
        <f t="shared" si="0"/>
        <v>8805548.754350001</v>
      </c>
      <c r="X17" s="12">
        <f t="shared" si="1"/>
        <v>4670868.3516199989</v>
      </c>
      <c r="Y17" s="12">
        <v>1461306.6778580004</v>
      </c>
      <c r="Z17" s="12">
        <v>717032.20787199994</v>
      </c>
      <c r="AA17" s="12">
        <v>3791798.8745000004</v>
      </c>
      <c r="AB17" s="12">
        <v>1685608.9782220004</v>
      </c>
      <c r="AC17" s="12">
        <v>843030.58082000003</v>
      </c>
      <c r="AD17" s="12">
        <v>838239.01252000011</v>
      </c>
      <c r="AE17" s="12">
        <v>0</v>
      </c>
      <c r="AF17" s="12">
        <v>0</v>
      </c>
      <c r="AG17" s="12">
        <v>516877.87420999992</v>
      </c>
      <c r="AH17" s="12">
        <v>116788.60654999998</v>
      </c>
      <c r="AI17" s="12">
        <v>0</v>
      </c>
      <c r="AJ17" s="12">
        <v>0</v>
      </c>
      <c r="AK17" s="12">
        <v>0</v>
      </c>
      <c r="AL17" s="12">
        <v>0</v>
      </c>
      <c r="AM17" s="12">
        <v>9424.7036199999984</v>
      </c>
      <c r="AN17" s="12">
        <v>0</v>
      </c>
      <c r="AO17" s="12">
        <v>0</v>
      </c>
      <c r="AP17" s="12">
        <v>0</v>
      </c>
      <c r="AQ17" s="12">
        <v>58.189334000000002</v>
      </c>
      <c r="AR17" s="12">
        <v>0</v>
      </c>
      <c r="AS17" s="12">
        <v>6446.6576070000001</v>
      </c>
      <c r="AT17" s="12">
        <v>83.132409000000351</v>
      </c>
      <c r="AU17" s="12">
        <v>11070.08704</v>
      </c>
      <c r="AV17" s="12">
        <v>527.29990000000032</v>
      </c>
      <c r="AW17" s="12">
        <v>51143.807260000009</v>
      </c>
      <c r="AX17" s="12">
        <v>49682.957419999999</v>
      </c>
      <c r="AY17" s="14">
        <v>141602.70736999999</v>
      </c>
      <c r="AZ17" s="14">
        <v>20080.196159999981</v>
      </c>
      <c r="BA17" s="14">
        <v>0</v>
      </c>
      <c r="BB17" s="14">
        <v>0</v>
      </c>
      <c r="BC17" s="14">
        <v>0</v>
      </c>
      <c r="BD17" s="14">
        <v>0</v>
      </c>
      <c r="BE17" s="14">
        <v>0</v>
      </c>
      <c r="BF17" s="14">
        <v>0</v>
      </c>
      <c r="BG17" s="12">
        <f t="shared" si="18"/>
        <v>6832760.1596190007</v>
      </c>
      <c r="BH17" s="12">
        <f t="shared" si="19"/>
        <v>3428042.391053</v>
      </c>
      <c r="BI17" s="14">
        <v>43452.430239999994</v>
      </c>
      <c r="BJ17" s="14">
        <v>10.359740000000224</v>
      </c>
      <c r="BK17" s="14">
        <v>210192.81691000002</v>
      </c>
      <c r="BL17" s="14">
        <v>35884.027000000002</v>
      </c>
      <c r="BM17" s="14">
        <v>0</v>
      </c>
      <c r="BN17" s="14">
        <v>0</v>
      </c>
      <c r="BO17" s="14">
        <v>0</v>
      </c>
      <c r="BP17" s="14"/>
      <c r="BQ17" s="14">
        <v>397377.31364000007</v>
      </c>
      <c r="BR17" s="14">
        <v>390094.32081</v>
      </c>
      <c r="BS17" s="14">
        <v>28916.362300000001</v>
      </c>
      <c r="BT17" s="14">
        <v>28916.362300000001</v>
      </c>
      <c r="BU17" s="14">
        <v>0</v>
      </c>
      <c r="BV17" s="14">
        <v>0</v>
      </c>
      <c r="BW17" s="14">
        <v>48370.096739999994</v>
      </c>
      <c r="BX17" s="14">
        <v>48296.102159999995</v>
      </c>
      <c r="BY17" s="14">
        <v>277727.74054999993</v>
      </c>
      <c r="BZ17" s="14">
        <v>104475.14474999999</v>
      </c>
      <c r="CA17" s="12">
        <f t="shared" si="20"/>
        <v>1006036.7603799999</v>
      </c>
      <c r="CB17" s="12">
        <f t="shared" si="21"/>
        <v>607676.31675999996</v>
      </c>
      <c r="CC17" s="13">
        <f t="shared" si="22"/>
        <v>5826723.3992390009</v>
      </c>
      <c r="CD17" s="13">
        <f t="shared" si="23"/>
        <v>2820366.0742930002</v>
      </c>
      <c r="CE17" s="16">
        <f t="shared" si="24"/>
        <v>1.5112350717557743</v>
      </c>
      <c r="CF17" s="16">
        <f t="shared" si="25"/>
        <v>1.6561213078663473</v>
      </c>
    </row>
    <row r="18" spans="1:84" s="1" customFormat="1" x14ac:dyDescent="0.35">
      <c r="A18" s="12">
        <v>9</v>
      </c>
      <c r="B18" s="11">
        <v>44632</v>
      </c>
      <c r="C18" s="12">
        <v>988175.97007000004</v>
      </c>
      <c r="D18" s="12">
        <v>444776.14518000005</v>
      </c>
      <c r="E18" s="12">
        <v>2429630.9964600001</v>
      </c>
      <c r="F18" s="12">
        <v>0</v>
      </c>
      <c r="G18" s="12">
        <v>2097935.50685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4179272.6096900003</v>
      </c>
      <c r="T18" s="12">
        <v>4179272.6096900003</v>
      </c>
      <c r="U18" s="12">
        <v>964804.22265999997</v>
      </c>
      <c r="V18" s="12">
        <v>0</v>
      </c>
      <c r="W18" s="12">
        <f t="shared" si="0"/>
        <v>8730210.8604099993</v>
      </c>
      <c r="X18" s="12">
        <f t="shared" si="1"/>
        <v>4624048.7548700003</v>
      </c>
      <c r="Y18" s="12">
        <v>1463509.8068299999</v>
      </c>
      <c r="Z18" s="12">
        <v>712023.32789099996</v>
      </c>
      <c r="AA18" s="12">
        <v>3767237.2814239995</v>
      </c>
      <c r="AB18" s="12">
        <v>1680727.3772699996</v>
      </c>
      <c r="AC18" s="12">
        <v>809668.68164999981</v>
      </c>
      <c r="AD18" s="12">
        <v>804878.95660999988</v>
      </c>
      <c r="AE18" s="12">
        <v>1194.49081</v>
      </c>
      <c r="AF18" s="12">
        <v>0</v>
      </c>
      <c r="AG18" s="12">
        <v>512590.77332999994</v>
      </c>
      <c r="AH18" s="12">
        <v>116788.60654999998</v>
      </c>
      <c r="AI18" s="12">
        <v>0</v>
      </c>
      <c r="AJ18" s="12">
        <v>0</v>
      </c>
      <c r="AK18" s="12">
        <v>0</v>
      </c>
      <c r="AL18" s="12">
        <v>0</v>
      </c>
      <c r="AM18" s="12">
        <v>9424.7036199999984</v>
      </c>
      <c r="AN18" s="12">
        <v>0</v>
      </c>
      <c r="AO18" s="12">
        <v>0</v>
      </c>
      <c r="AP18" s="12">
        <v>0</v>
      </c>
      <c r="AQ18" s="12">
        <v>58.189334000000002</v>
      </c>
      <c r="AR18" s="12">
        <v>0</v>
      </c>
      <c r="AS18" s="12">
        <v>6446.6576070000001</v>
      </c>
      <c r="AT18" s="12">
        <v>83.132409000000351</v>
      </c>
      <c r="AU18" s="12">
        <v>11191.431349999999</v>
      </c>
      <c r="AV18" s="12">
        <v>527.74807000000033</v>
      </c>
      <c r="AW18" s="12">
        <v>33887.719600000004</v>
      </c>
      <c r="AX18" s="12">
        <v>33277.961380000001</v>
      </c>
      <c r="AY18" s="14">
        <v>154412.77662000002</v>
      </c>
      <c r="AZ18" s="14">
        <v>29468.968320000007</v>
      </c>
      <c r="BA18" s="14">
        <v>0</v>
      </c>
      <c r="BB18" s="14">
        <v>0</v>
      </c>
      <c r="BC18" s="14">
        <v>0</v>
      </c>
      <c r="BD18" s="14">
        <v>0</v>
      </c>
      <c r="BE18" s="14">
        <v>0</v>
      </c>
      <c r="BF18" s="14">
        <v>0</v>
      </c>
      <c r="BG18" s="12">
        <f t="shared" si="18"/>
        <v>6769622.5121750003</v>
      </c>
      <c r="BH18" s="12">
        <f t="shared" si="19"/>
        <v>3377776.0784999998</v>
      </c>
      <c r="BI18" s="14">
        <v>41867.637189999994</v>
      </c>
      <c r="BJ18" s="14">
        <v>10.359740000000224</v>
      </c>
      <c r="BK18" s="14">
        <v>211134.31619499999</v>
      </c>
      <c r="BL18" s="14">
        <v>36281.350534999998</v>
      </c>
      <c r="BM18" s="14">
        <v>0</v>
      </c>
      <c r="BN18" s="14">
        <v>0</v>
      </c>
      <c r="BO18" s="14">
        <v>0</v>
      </c>
      <c r="BP18" s="14"/>
      <c r="BQ18" s="14">
        <v>397568.73152000003</v>
      </c>
      <c r="BR18" s="14">
        <v>390345.30956999998</v>
      </c>
      <c r="BS18" s="14">
        <v>28916.362300000001</v>
      </c>
      <c r="BT18" s="14">
        <v>28916.362300000001</v>
      </c>
      <c r="BU18" s="14">
        <v>0</v>
      </c>
      <c r="BV18" s="14">
        <v>0</v>
      </c>
      <c r="BW18" s="14">
        <v>34150.134409999999</v>
      </c>
      <c r="BX18" s="14">
        <v>33409.168789999996</v>
      </c>
      <c r="BY18" s="14">
        <v>299062.90016000002</v>
      </c>
      <c r="BZ18" s="14">
        <v>105706.10266</v>
      </c>
      <c r="CA18" s="12">
        <f t="shared" si="20"/>
        <v>1012700.0817750001</v>
      </c>
      <c r="CB18" s="12">
        <f t="shared" si="21"/>
        <v>594668.65359499992</v>
      </c>
      <c r="CC18" s="13">
        <f t="shared" si="22"/>
        <v>5756922.4304</v>
      </c>
      <c r="CD18" s="13">
        <f t="shared" si="23"/>
        <v>2783107.4249049998</v>
      </c>
      <c r="CE18" s="16">
        <f t="shared" si="24"/>
        <v>1.5164718590455997</v>
      </c>
      <c r="CF18" s="16">
        <f t="shared" si="25"/>
        <v>1.661469734689756</v>
      </c>
    </row>
    <row r="19" spans="1:84" s="1" customFormat="1" x14ac:dyDescent="0.35">
      <c r="A19" s="12">
        <v>10</v>
      </c>
      <c r="B19" s="11">
        <v>44634</v>
      </c>
      <c r="C19" s="12">
        <v>967518.08510000003</v>
      </c>
      <c r="D19" s="12">
        <v>438297.74151000002</v>
      </c>
      <c r="E19" s="12">
        <v>2505991.27483</v>
      </c>
      <c r="F19" s="12">
        <v>0</v>
      </c>
      <c r="G19" s="12">
        <v>2098365.58262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4249378.4242599998</v>
      </c>
      <c r="T19" s="12">
        <v>4249378.4242599998</v>
      </c>
      <c r="U19" s="12">
        <v>964804.22265999997</v>
      </c>
      <c r="V19" s="12">
        <v>0</v>
      </c>
      <c r="W19" s="12">
        <f t="shared" si="0"/>
        <v>8856449.1441500001</v>
      </c>
      <c r="X19" s="12">
        <f t="shared" si="1"/>
        <v>4687676.1657699998</v>
      </c>
      <c r="Y19" s="12">
        <v>1460653.8349050002</v>
      </c>
      <c r="Z19" s="12">
        <v>715736.718506</v>
      </c>
      <c r="AA19" s="12">
        <v>3804592.4837899995</v>
      </c>
      <c r="AB19" s="12">
        <v>1704908.8029939996</v>
      </c>
      <c r="AC19" s="12">
        <v>816843.70227999997</v>
      </c>
      <c r="AD19" s="12">
        <v>812054.70684</v>
      </c>
      <c r="AE19" s="12">
        <v>14760.841490000001</v>
      </c>
      <c r="AF19" s="12">
        <v>0</v>
      </c>
      <c r="AG19" s="12">
        <v>554582.86017999996</v>
      </c>
      <c r="AH19" s="12">
        <v>116788.60654999998</v>
      </c>
      <c r="AI19" s="12">
        <v>0</v>
      </c>
      <c r="AJ19" s="12">
        <v>0</v>
      </c>
      <c r="AK19" s="12">
        <v>0</v>
      </c>
      <c r="AL19" s="12">
        <v>0</v>
      </c>
      <c r="AM19" s="12">
        <v>9424.7036199999984</v>
      </c>
      <c r="AN19" s="12">
        <v>0</v>
      </c>
      <c r="AO19" s="12">
        <v>0</v>
      </c>
      <c r="AP19" s="12">
        <v>0</v>
      </c>
      <c r="AQ19" s="12">
        <v>58.189334000000002</v>
      </c>
      <c r="AR19" s="12">
        <v>0</v>
      </c>
      <c r="AS19" s="12">
        <v>6523.1576070000001</v>
      </c>
      <c r="AT19" s="12">
        <v>83.132409000000351</v>
      </c>
      <c r="AU19" s="12">
        <v>10884.22308</v>
      </c>
      <c r="AV19" s="12">
        <v>532.85526999999956</v>
      </c>
      <c r="AW19" s="12">
        <v>33887.719600000004</v>
      </c>
      <c r="AX19" s="12">
        <v>33277.961380000001</v>
      </c>
      <c r="AY19" s="14">
        <v>149307.97792999999</v>
      </c>
      <c r="AZ19" s="14">
        <v>23109.134670000003</v>
      </c>
      <c r="BA19" s="14">
        <v>0</v>
      </c>
      <c r="BB19" s="14">
        <v>0</v>
      </c>
      <c r="BC19" s="14">
        <v>0</v>
      </c>
      <c r="BD19" s="14">
        <v>0</v>
      </c>
      <c r="BE19" s="14">
        <v>0</v>
      </c>
      <c r="BF19" s="14">
        <v>0</v>
      </c>
      <c r="BG19" s="12">
        <f t="shared" ref="BG19:BG32" si="28">SUM(Y19,AA19,AC19,AE19,AG19,AI19,AK19,AM19,AO19,AQ19,AS19,AU19,AW19,AY19,BA19,BC19,BE19,BC19)</f>
        <v>6861519.6938159997</v>
      </c>
      <c r="BH19" s="12">
        <f t="shared" ref="BH19:BH31" si="29">Z19+AB19+AD19+AF19+AH19+AJ19+AL19+AN19+AP19+AR19+AT19+AV19+AX19+AZ19+BB19+BD19+BF19</f>
        <v>3406491.9186190004</v>
      </c>
      <c r="BI19" s="14">
        <v>44938.253165000002</v>
      </c>
      <c r="BJ19" s="14">
        <v>10.359740000000224</v>
      </c>
      <c r="BK19" s="14">
        <v>238851.48054000002</v>
      </c>
      <c r="BL19" s="14">
        <v>37792.374814999996</v>
      </c>
      <c r="BM19" s="14">
        <v>0</v>
      </c>
      <c r="BN19" s="14">
        <v>0</v>
      </c>
      <c r="BO19" s="14">
        <v>0</v>
      </c>
      <c r="BP19" s="14"/>
      <c r="BQ19" s="14">
        <v>397117.16785000003</v>
      </c>
      <c r="BR19" s="14">
        <v>390345.30956999998</v>
      </c>
      <c r="BS19" s="14">
        <v>28916.362300000001</v>
      </c>
      <c r="BT19" s="14">
        <v>28916.362300000001</v>
      </c>
      <c r="BU19" s="14">
        <v>0</v>
      </c>
      <c r="BV19" s="14">
        <v>0</v>
      </c>
      <c r="BW19" s="14">
        <v>34150.134409999999</v>
      </c>
      <c r="BX19" s="14">
        <v>33409.168789999996</v>
      </c>
      <c r="BY19" s="14">
        <v>247857.18185999998</v>
      </c>
      <c r="BZ19" s="14">
        <v>90081.152839999995</v>
      </c>
      <c r="CA19" s="12">
        <f t="shared" si="20"/>
        <v>991830.58012500021</v>
      </c>
      <c r="CB19" s="12">
        <f t="shared" si="21"/>
        <v>580554.72805499996</v>
      </c>
      <c r="CC19" s="13">
        <f t="shared" si="22"/>
        <v>5869689.1136909993</v>
      </c>
      <c r="CD19" s="13">
        <f t="shared" si="23"/>
        <v>2825937.1905640005</v>
      </c>
      <c r="CE19" s="16">
        <f t="shared" si="24"/>
        <v>1.5088446717718675</v>
      </c>
      <c r="CF19" s="16">
        <f t="shared" si="25"/>
        <v>1.6588040885772246</v>
      </c>
    </row>
    <row r="20" spans="1:84" s="1" customFormat="1" x14ac:dyDescent="0.35">
      <c r="A20" s="12">
        <v>11</v>
      </c>
      <c r="B20" s="11">
        <v>44635</v>
      </c>
      <c r="C20" s="12">
        <v>954482.90146999992</v>
      </c>
      <c r="D20" s="12">
        <v>436062.93687999994</v>
      </c>
      <c r="E20" s="12">
        <v>2450001.5613000002</v>
      </c>
      <c r="F20" s="12">
        <v>0</v>
      </c>
      <c r="G20" s="12">
        <v>2099221.4042500001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4223252.5862800004</v>
      </c>
      <c r="T20" s="12">
        <v>4223252.5862800004</v>
      </c>
      <c r="U20" s="12">
        <v>964804.22265999997</v>
      </c>
      <c r="V20" s="12">
        <v>0</v>
      </c>
      <c r="W20" s="12">
        <f t="shared" si="0"/>
        <v>8762154.2306399997</v>
      </c>
      <c r="X20" s="12">
        <f t="shared" si="1"/>
        <v>4659315.5231600003</v>
      </c>
      <c r="Y20" s="12">
        <v>1459327.597016</v>
      </c>
      <c r="Z20" s="12">
        <v>715645.04647499998</v>
      </c>
      <c r="AA20" s="12">
        <v>3815790.1925000008</v>
      </c>
      <c r="AB20" s="12">
        <v>1715608.0628900004</v>
      </c>
      <c r="AC20" s="12">
        <v>791855.99386000016</v>
      </c>
      <c r="AD20" s="12">
        <v>787072.22987000016</v>
      </c>
      <c r="AE20" s="12">
        <v>285.96292</v>
      </c>
      <c r="AF20" s="12">
        <v>0</v>
      </c>
      <c r="AG20" s="12">
        <v>579407.43938</v>
      </c>
      <c r="AH20" s="12">
        <v>118909.58679999998</v>
      </c>
      <c r="AI20" s="12">
        <v>0</v>
      </c>
      <c r="AJ20" s="12">
        <v>0</v>
      </c>
      <c r="AK20" s="12">
        <v>0</v>
      </c>
      <c r="AL20" s="12">
        <v>0</v>
      </c>
      <c r="AM20" s="12">
        <v>9424.7036199999984</v>
      </c>
      <c r="AN20" s="12">
        <v>0</v>
      </c>
      <c r="AO20" s="12">
        <v>0</v>
      </c>
      <c r="AP20" s="12">
        <v>0</v>
      </c>
      <c r="AQ20" s="12">
        <v>58.189334000000002</v>
      </c>
      <c r="AR20" s="12">
        <v>0</v>
      </c>
      <c r="AS20" s="12">
        <v>6523.1576070000001</v>
      </c>
      <c r="AT20" s="12">
        <v>83.132409000000351</v>
      </c>
      <c r="AU20" s="12">
        <v>11245.882309999999</v>
      </c>
      <c r="AV20" s="12">
        <v>532.85526999999956</v>
      </c>
      <c r="AW20" s="12">
        <v>34267.225330000001</v>
      </c>
      <c r="AX20" s="12">
        <v>33967.154489999994</v>
      </c>
      <c r="AY20" s="14">
        <v>147969.21849999996</v>
      </c>
      <c r="AZ20" s="14">
        <v>20291.226009999977</v>
      </c>
      <c r="BA20" s="14">
        <v>0</v>
      </c>
      <c r="BB20" s="14">
        <v>0</v>
      </c>
      <c r="BC20" s="14">
        <v>0</v>
      </c>
      <c r="BD20" s="14">
        <v>0</v>
      </c>
      <c r="BE20" s="14">
        <v>0</v>
      </c>
      <c r="BF20" s="14">
        <v>0</v>
      </c>
      <c r="BG20" s="12">
        <f t="shared" si="28"/>
        <v>6856155.5623770021</v>
      </c>
      <c r="BH20" s="12">
        <f t="shared" si="29"/>
        <v>3392109.2942140005</v>
      </c>
      <c r="BI20" s="14">
        <v>42992.706390000007</v>
      </c>
      <c r="BJ20" s="14">
        <v>10.359740000000224</v>
      </c>
      <c r="BK20" s="14">
        <v>236687.12844999999</v>
      </c>
      <c r="BL20" s="14">
        <v>37728.189314999996</v>
      </c>
      <c r="BM20" s="14">
        <v>0</v>
      </c>
      <c r="BN20" s="14">
        <v>0</v>
      </c>
      <c r="BO20" s="14">
        <v>0</v>
      </c>
      <c r="BP20" s="14"/>
      <c r="BQ20" s="14">
        <v>400428.76712999999</v>
      </c>
      <c r="BR20" s="14">
        <v>390357.54027</v>
      </c>
      <c r="BS20" s="14">
        <v>28916.362300000001</v>
      </c>
      <c r="BT20" s="14">
        <v>28916.362300000001</v>
      </c>
      <c r="BU20" s="14">
        <v>0</v>
      </c>
      <c r="BV20" s="14">
        <v>0</v>
      </c>
      <c r="BW20" s="14">
        <v>36251.268669999998</v>
      </c>
      <c r="BX20" s="14">
        <v>34959.176159999995</v>
      </c>
      <c r="BY20" s="14">
        <v>341093.14361999999</v>
      </c>
      <c r="BZ20" s="14">
        <v>143999.40156</v>
      </c>
      <c r="CA20" s="12">
        <f t="shared" si="20"/>
        <v>1086369.37656</v>
      </c>
      <c r="CB20" s="12">
        <f t="shared" si="21"/>
        <v>635971.02934499993</v>
      </c>
      <c r="CC20" s="13">
        <f t="shared" si="22"/>
        <v>5769786.1858170023</v>
      </c>
      <c r="CD20" s="13">
        <f t="shared" si="23"/>
        <v>2756138.2648690008</v>
      </c>
      <c r="CE20" s="16">
        <f t="shared" si="24"/>
        <v>1.5186271983836568</v>
      </c>
      <c r="CF20" s="16">
        <f t="shared" si="25"/>
        <v>1.6905231433958765</v>
      </c>
    </row>
    <row r="21" spans="1:84" s="1" customFormat="1" x14ac:dyDescent="0.35">
      <c r="A21" s="12">
        <v>12</v>
      </c>
      <c r="B21" s="11">
        <v>44636</v>
      </c>
      <c r="C21" s="12">
        <v>956147.24395999999</v>
      </c>
      <c r="D21" s="12">
        <v>433983.68427000003</v>
      </c>
      <c r="E21" s="12">
        <v>2563851.5980500001</v>
      </c>
      <c r="F21" s="12">
        <v>0</v>
      </c>
      <c r="G21" s="12">
        <v>2135382.5559800002</v>
      </c>
      <c r="H21" s="12">
        <v>1090008.3191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4374231.3767299997</v>
      </c>
      <c r="T21" s="12">
        <v>4374231.3767299997</v>
      </c>
      <c r="U21" s="12">
        <v>964804.22265999997</v>
      </c>
      <c r="V21" s="12">
        <v>0</v>
      </c>
      <c r="W21" s="12">
        <f t="shared" si="0"/>
        <v>9064808.5520600006</v>
      </c>
      <c r="X21" s="12">
        <f t="shared" si="1"/>
        <v>5898223.3800999997</v>
      </c>
      <c r="Y21" s="12">
        <v>1466419.5072950004</v>
      </c>
      <c r="Z21" s="12">
        <v>714989.12002700008</v>
      </c>
      <c r="AA21" s="12">
        <v>3840844.9826859999</v>
      </c>
      <c r="AB21" s="12">
        <v>1762503.2288979995</v>
      </c>
      <c r="AC21" s="12">
        <v>795848.73033000005</v>
      </c>
      <c r="AD21" s="12">
        <v>791070.87119000009</v>
      </c>
      <c r="AE21" s="12">
        <v>40.50488</v>
      </c>
      <c r="AF21" s="12">
        <v>0</v>
      </c>
      <c r="AG21" s="12">
        <v>578127.76669999992</v>
      </c>
      <c r="AH21" s="12">
        <v>118644.22119999993</v>
      </c>
      <c r="AI21" s="12">
        <v>0</v>
      </c>
      <c r="AJ21" s="12">
        <v>0</v>
      </c>
      <c r="AK21" s="12">
        <v>0</v>
      </c>
      <c r="AL21" s="12">
        <v>0</v>
      </c>
      <c r="AM21" s="12">
        <v>9424.7036199999984</v>
      </c>
      <c r="AN21" s="12">
        <v>0</v>
      </c>
      <c r="AO21" s="12">
        <v>0</v>
      </c>
      <c r="AP21" s="12">
        <v>0</v>
      </c>
      <c r="AQ21" s="12">
        <v>58.189334000000002</v>
      </c>
      <c r="AR21" s="12">
        <v>0</v>
      </c>
      <c r="AS21" s="12">
        <v>6523.1576070000001</v>
      </c>
      <c r="AT21" s="12">
        <v>83.132409000000351</v>
      </c>
      <c r="AU21" s="12">
        <v>11052.94591</v>
      </c>
      <c r="AV21" s="12">
        <v>540.1512699999995</v>
      </c>
      <c r="AW21" s="12">
        <v>30878.013599999998</v>
      </c>
      <c r="AX21" s="12">
        <v>30726.699489999999</v>
      </c>
      <c r="AY21" s="14">
        <v>143486.03749000002</v>
      </c>
      <c r="AZ21" s="14">
        <v>16542.743000000013</v>
      </c>
      <c r="BA21" s="14">
        <v>0</v>
      </c>
      <c r="BB21" s="14">
        <v>0</v>
      </c>
      <c r="BC21" s="14">
        <v>0</v>
      </c>
      <c r="BD21" s="14">
        <v>0</v>
      </c>
      <c r="BE21" s="14">
        <v>0</v>
      </c>
      <c r="BF21" s="14">
        <v>0</v>
      </c>
      <c r="BG21" s="12">
        <f t="shared" si="28"/>
        <v>6882704.5394520005</v>
      </c>
      <c r="BH21" s="12">
        <f t="shared" si="29"/>
        <v>3435100.1674839989</v>
      </c>
      <c r="BI21" s="14">
        <v>42562.668540000006</v>
      </c>
      <c r="BJ21" s="14">
        <v>10.359740000000224</v>
      </c>
      <c r="BK21" s="14">
        <v>238347.04204</v>
      </c>
      <c r="BL21" s="14">
        <v>36504.58918000001</v>
      </c>
      <c r="BM21" s="14">
        <v>0</v>
      </c>
      <c r="BN21" s="14">
        <v>0</v>
      </c>
      <c r="BO21" s="14">
        <v>0</v>
      </c>
      <c r="BP21" s="14"/>
      <c r="BQ21" s="14">
        <v>397314.04608999996</v>
      </c>
      <c r="BR21" s="14">
        <v>391256.72578999994</v>
      </c>
      <c r="BS21" s="14">
        <v>45037.585350000001</v>
      </c>
      <c r="BT21" s="14">
        <v>45037.585350000001</v>
      </c>
      <c r="BU21" s="14">
        <v>0</v>
      </c>
      <c r="BV21" s="14">
        <v>0</v>
      </c>
      <c r="BW21" s="14">
        <v>31739.049769999998</v>
      </c>
      <c r="BX21" s="14">
        <v>31046.996259999996</v>
      </c>
      <c r="BY21" s="14">
        <v>292414.03578999999</v>
      </c>
      <c r="BZ21" s="14">
        <v>130439.29258000001</v>
      </c>
      <c r="CA21" s="12">
        <f t="shared" si="20"/>
        <v>1047414.42758</v>
      </c>
      <c r="CB21" s="12">
        <f t="shared" si="21"/>
        <v>634295.54889999994</v>
      </c>
      <c r="CC21" s="13">
        <f t="shared" si="22"/>
        <v>5835290.1118720006</v>
      </c>
      <c r="CD21" s="13">
        <f t="shared" si="23"/>
        <v>2800804.6185839991</v>
      </c>
      <c r="CE21" s="16">
        <f t="shared" si="24"/>
        <v>1.5534460803615382</v>
      </c>
      <c r="CF21" s="16">
        <f t="shared" si="25"/>
        <v>2.1059031897347986</v>
      </c>
    </row>
    <row r="22" spans="1:84" s="1" customFormat="1" x14ac:dyDescent="0.35">
      <c r="A22" s="12">
        <v>13</v>
      </c>
      <c r="B22" s="11">
        <v>44637</v>
      </c>
      <c r="C22" s="12">
        <v>957179.0893900001</v>
      </c>
      <c r="D22" s="12">
        <v>438885.3281000001</v>
      </c>
      <c r="E22" s="12">
        <v>257783.76775</v>
      </c>
      <c r="F22" s="12">
        <v>0</v>
      </c>
      <c r="G22" s="12">
        <v>2135382.5559800002</v>
      </c>
      <c r="H22" s="12">
        <v>1090008.3191</v>
      </c>
      <c r="I22" s="12">
        <v>0</v>
      </c>
      <c r="J22" s="12">
        <v>0</v>
      </c>
      <c r="K22" s="12">
        <v>2200000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4453467.3806800004</v>
      </c>
      <c r="T22" s="12">
        <v>4453467.3806800004</v>
      </c>
      <c r="U22" s="12">
        <v>964804.22265999997</v>
      </c>
      <c r="V22" s="12">
        <v>0</v>
      </c>
      <c r="W22" s="12">
        <f t="shared" si="0"/>
        <v>9039008.5711400006</v>
      </c>
      <c r="X22" s="12">
        <f t="shared" si="1"/>
        <v>5982361.0278800009</v>
      </c>
      <c r="Y22" s="12">
        <v>1467823.9760210002</v>
      </c>
      <c r="Z22" s="12">
        <v>715632.66253900004</v>
      </c>
      <c r="AA22" s="12">
        <v>3848670.0890000002</v>
      </c>
      <c r="AB22" s="12">
        <v>1788135.3267580001</v>
      </c>
      <c r="AC22" s="12">
        <v>798705.43717999989</v>
      </c>
      <c r="AD22" s="12">
        <v>793934.42125000001</v>
      </c>
      <c r="AE22" s="12">
        <v>0</v>
      </c>
      <c r="AF22" s="12">
        <v>0</v>
      </c>
      <c r="AG22" s="12">
        <v>552038.65885999997</v>
      </c>
      <c r="AH22" s="12">
        <v>118059.12320000002</v>
      </c>
      <c r="AI22" s="12">
        <v>0</v>
      </c>
      <c r="AJ22" s="12">
        <v>0</v>
      </c>
      <c r="AK22" s="12">
        <v>0</v>
      </c>
      <c r="AL22" s="12">
        <v>0</v>
      </c>
      <c r="AM22" s="12">
        <v>9424.7036199999984</v>
      </c>
      <c r="AN22" s="12">
        <v>0</v>
      </c>
      <c r="AO22" s="12">
        <v>0</v>
      </c>
      <c r="AP22" s="12">
        <v>0</v>
      </c>
      <c r="AQ22" s="12">
        <v>58.189334000000002</v>
      </c>
      <c r="AR22" s="12">
        <v>0</v>
      </c>
      <c r="AS22" s="12">
        <v>14374.662296999999</v>
      </c>
      <c r="AT22" s="12">
        <v>7934.6370989999978</v>
      </c>
      <c r="AU22" s="12">
        <v>11199.001149999998</v>
      </c>
      <c r="AV22" s="12">
        <v>533.0444499999993</v>
      </c>
      <c r="AW22" s="12">
        <v>57991.731789999991</v>
      </c>
      <c r="AX22" s="12">
        <v>56399.599489999993</v>
      </c>
      <c r="AY22" s="14">
        <v>134166.43364</v>
      </c>
      <c r="AZ22" s="14">
        <v>14428.951359999999</v>
      </c>
      <c r="BA22" s="14">
        <v>0</v>
      </c>
      <c r="BB22" s="14">
        <v>0</v>
      </c>
      <c r="BC22" s="14">
        <v>0</v>
      </c>
      <c r="BD22" s="14">
        <v>0</v>
      </c>
      <c r="BE22" s="14">
        <v>0</v>
      </c>
      <c r="BF22" s="14">
        <v>0</v>
      </c>
      <c r="BG22" s="12">
        <f t="shared" si="28"/>
        <v>6894452.8828920005</v>
      </c>
      <c r="BH22" s="12">
        <f t="shared" si="29"/>
        <v>3495057.766146</v>
      </c>
      <c r="BI22" s="14">
        <v>42053.731439999996</v>
      </c>
      <c r="BJ22" s="14">
        <v>10.508209999999032</v>
      </c>
      <c r="BK22" s="14">
        <v>246160.19550999999</v>
      </c>
      <c r="BL22" s="14">
        <v>35249.972335000006</v>
      </c>
      <c r="BM22" s="14">
        <v>0</v>
      </c>
      <c r="BN22" s="14">
        <v>0</v>
      </c>
      <c r="BO22" s="14">
        <v>0</v>
      </c>
      <c r="BP22" s="14"/>
      <c r="BQ22" s="14">
        <v>401309.51228999998</v>
      </c>
      <c r="BR22" s="14">
        <v>394186.56335999997</v>
      </c>
      <c r="BS22" s="14">
        <v>45037.585350000001</v>
      </c>
      <c r="BT22" s="14">
        <v>45037.585350000001</v>
      </c>
      <c r="BU22" s="14">
        <v>0</v>
      </c>
      <c r="BV22" s="14">
        <v>0</v>
      </c>
      <c r="BW22" s="14">
        <v>56191.574209999999</v>
      </c>
      <c r="BX22" s="14">
        <v>55499.520700000001</v>
      </c>
      <c r="BY22" s="14">
        <v>315883.11442</v>
      </c>
      <c r="BZ22" s="14">
        <v>134920.55493000001</v>
      </c>
      <c r="CA22" s="12">
        <f t="shared" si="20"/>
        <v>1106635.7132199998</v>
      </c>
      <c r="CB22" s="12">
        <f t="shared" si="21"/>
        <v>664904.70488500001</v>
      </c>
      <c r="CC22" s="13">
        <f t="shared" si="22"/>
        <v>5787817.1696720012</v>
      </c>
      <c r="CD22" s="13">
        <f t="shared" si="23"/>
        <v>2830153.0612610001</v>
      </c>
      <c r="CE22" s="16">
        <f t="shared" si="24"/>
        <v>1.5617301490627851</v>
      </c>
      <c r="CF22" s="16">
        <f t="shared" si="25"/>
        <v>2.1137941653284669</v>
      </c>
    </row>
    <row r="23" spans="1:84" s="1" customFormat="1" ht="15.75" customHeight="1" x14ac:dyDescent="0.35">
      <c r="A23" s="12">
        <v>14</v>
      </c>
      <c r="B23" s="11">
        <v>44638</v>
      </c>
      <c r="C23" s="12">
        <v>988219.41391000012</v>
      </c>
      <c r="D23" s="12">
        <v>449578.27232000005</v>
      </c>
      <c r="E23" s="12">
        <v>300688.91505000001</v>
      </c>
      <c r="F23" s="12">
        <v>0</v>
      </c>
      <c r="G23" s="12">
        <v>2136119.4464699998</v>
      </c>
      <c r="H23" s="12">
        <v>1090008.3191</v>
      </c>
      <c r="I23" s="12">
        <v>0</v>
      </c>
      <c r="J23" s="12">
        <v>0</v>
      </c>
      <c r="K23" s="12">
        <v>2100000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4520344.8122399999</v>
      </c>
      <c r="T23" s="12">
        <v>4520344.8122399999</v>
      </c>
      <c r="U23" s="12">
        <v>964804.22265999997</v>
      </c>
      <c r="V23" s="12">
        <v>0</v>
      </c>
      <c r="W23" s="12">
        <f t="shared" si="0"/>
        <v>9080568.3650099989</v>
      </c>
      <c r="X23" s="12">
        <f t="shared" si="1"/>
        <v>6059931.4036600003</v>
      </c>
      <c r="Y23" s="12">
        <v>1471446.816533</v>
      </c>
      <c r="Z23" s="12">
        <v>716683.98818099988</v>
      </c>
      <c r="AA23" s="12">
        <v>3866690.699914</v>
      </c>
      <c r="AB23" s="12">
        <v>1809364.6981100002</v>
      </c>
      <c r="AC23" s="12">
        <v>837543.23735000007</v>
      </c>
      <c r="AD23" s="12">
        <v>832777.12360000005</v>
      </c>
      <c r="AE23" s="12">
        <v>0.86</v>
      </c>
      <c r="AF23" s="12">
        <v>0</v>
      </c>
      <c r="AG23" s="12">
        <v>544500.98598</v>
      </c>
      <c r="AH23" s="12">
        <v>113963.43719999999</v>
      </c>
      <c r="AI23" s="12">
        <v>0</v>
      </c>
      <c r="AJ23" s="12">
        <v>0</v>
      </c>
      <c r="AK23" s="12">
        <v>0</v>
      </c>
      <c r="AL23" s="12">
        <v>0</v>
      </c>
      <c r="AM23" s="12">
        <v>9424.7036199999984</v>
      </c>
      <c r="AN23" s="12">
        <v>0</v>
      </c>
      <c r="AO23" s="12">
        <v>0</v>
      </c>
      <c r="AP23" s="12">
        <v>0</v>
      </c>
      <c r="AQ23" s="12">
        <v>58.189334000000002</v>
      </c>
      <c r="AR23" s="12">
        <v>0</v>
      </c>
      <c r="AS23" s="12">
        <v>14353.878296999999</v>
      </c>
      <c r="AT23" s="12">
        <v>7934.6370989999978</v>
      </c>
      <c r="AU23" s="12">
        <v>11001.791009999999</v>
      </c>
      <c r="AV23" s="12">
        <v>531.78016000000014</v>
      </c>
      <c r="AW23" s="12">
        <v>64744.183900000004</v>
      </c>
      <c r="AX23" s="12">
        <v>62534.953950000003</v>
      </c>
      <c r="AY23" s="14">
        <v>134122.12245</v>
      </c>
      <c r="AZ23" s="14">
        <v>11318.285490000009</v>
      </c>
      <c r="BA23" s="14">
        <v>0</v>
      </c>
      <c r="BB23" s="14">
        <v>0</v>
      </c>
      <c r="BC23" s="14">
        <v>0</v>
      </c>
      <c r="BD23" s="14">
        <v>0</v>
      </c>
      <c r="BE23" s="14">
        <v>0</v>
      </c>
      <c r="BF23" s="14">
        <v>0</v>
      </c>
      <c r="BG23" s="12">
        <f t="shared" si="28"/>
        <v>6953887.4683880005</v>
      </c>
      <c r="BH23" s="12">
        <f t="shared" si="29"/>
        <v>3555108.9037900004</v>
      </c>
      <c r="BI23" s="14">
        <v>40156.048090000004</v>
      </c>
      <c r="BJ23" s="14">
        <v>10.508209999999032</v>
      </c>
      <c r="BK23" s="14">
        <v>245761.38117999997</v>
      </c>
      <c r="BL23" s="14">
        <v>34968.575884999991</v>
      </c>
      <c r="BM23" s="14">
        <v>0</v>
      </c>
      <c r="BN23" s="14">
        <v>0</v>
      </c>
      <c r="BO23" s="14">
        <v>0</v>
      </c>
      <c r="BP23" s="14"/>
      <c r="BQ23" s="14">
        <v>402993.48603999999</v>
      </c>
      <c r="BR23" s="14">
        <v>396434.00432999997</v>
      </c>
      <c r="BS23" s="14">
        <v>45037.585350000001</v>
      </c>
      <c r="BT23" s="14">
        <v>45037.585350000001</v>
      </c>
      <c r="BU23" s="14">
        <v>0</v>
      </c>
      <c r="BV23" s="14">
        <v>0</v>
      </c>
      <c r="BW23" s="14">
        <v>60378.261050000001</v>
      </c>
      <c r="BX23" s="14">
        <v>60351.992530000003</v>
      </c>
      <c r="BY23" s="14">
        <v>365629.68240999995</v>
      </c>
      <c r="BZ23" s="14">
        <v>150084.62582999998</v>
      </c>
      <c r="CA23" s="12">
        <f t="shared" si="2"/>
        <v>1159956.4441199999</v>
      </c>
      <c r="CB23" s="12">
        <f t="shared" si="3"/>
        <v>686887.292135</v>
      </c>
      <c r="CC23" s="13">
        <f t="shared" si="4"/>
        <v>5793931.0242680004</v>
      </c>
      <c r="CD23" s="13">
        <f t="shared" si="5"/>
        <v>2868221.6116550006</v>
      </c>
      <c r="CE23" s="16">
        <f t="shared" si="16"/>
        <v>1.5672551721751347</v>
      </c>
      <c r="CF23" s="16">
        <f t="shared" si="17"/>
        <v>2.1127835377278754</v>
      </c>
    </row>
    <row r="24" spans="1:84" s="1" customFormat="1" x14ac:dyDescent="0.35">
      <c r="A24" s="12">
        <v>15</v>
      </c>
      <c r="B24" s="11">
        <v>44641</v>
      </c>
      <c r="C24" s="12">
        <v>998715.85918999999</v>
      </c>
      <c r="D24" s="12">
        <v>458480.54189999995</v>
      </c>
      <c r="E24" s="12">
        <v>265684.23297999997</v>
      </c>
      <c r="F24" s="12">
        <v>0</v>
      </c>
      <c r="G24" s="12">
        <v>2136491.5196400001</v>
      </c>
      <c r="H24" s="12">
        <v>1090008.3191</v>
      </c>
      <c r="I24" s="12">
        <v>0</v>
      </c>
      <c r="J24" s="12">
        <v>0</v>
      </c>
      <c r="K24" s="12">
        <v>2100000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4528866.39573</v>
      </c>
      <c r="T24" s="12">
        <v>4528866.39573</v>
      </c>
      <c r="U24" s="12">
        <v>964804.22265999997</v>
      </c>
      <c r="V24" s="12">
        <v>0</v>
      </c>
      <c r="W24" s="12">
        <f t="shared" si="0"/>
        <v>9064953.7848800011</v>
      </c>
      <c r="X24" s="12">
        <f t="shared" si="1"/>
        <v>6077355.2567299996</v>
      </c>
      <c r="Y24" s="12">
        <v>1479997.1283520001</v>
      </c>
      <c r="Z24" s="12">
        <v>721005.181538</v>
      </c>
      <c r="AA24" s="12">
        <v>3871168.9527080003</v>
      </c>
      <c r="AB24" s="12">
        <v>1844352.2243220005</v>
      </c>
      <c r="AC24" s="12">
        <v>810183.08097999997</v>
      </c>
      <c r="AD24" s="12">
        <v>805422.56370000006</v>
      </c>
      <c r="AE24" s="12">
        <v>950.31482999999992</v>
      </c>
      <c r="AF24" s="12">
        <v>0</v>
      </c>
      <c r="AG24" s="12">
        <v>569034.59450000001</v>
      </c>
      <c r="AH24" s="12">
        <v>99335.98719999996</v>
      </c>
      <c r="AI24" s="12">
        <v>0</v>
      </c>
      <c r="AJ24" s="12">
        <v>0</v>
      </c>
      <c r="AK24" s="12">
        <v>0</v>
      </c>
      <c r="AL24" s="12">
        <v>0</v>
      </c>
      <c r="AM24" s="12">
        <v>9424.7036199999984</v>
      </c>
      <c r="AN24" s="12">
        <v>0</v>
      </c>
      <c r="AO24" s="12">
        <v>0</v>
      </c>
      <c r="AP24" s="12">
        <v>0</v>
      </c>
      <c r="AQ24" s="12">
        <v>58.189334000000002</v>
      </c>
      <c r="AR24" s="12">
        <v>0</v>
      </c>
      <c r="AS24" s="12">
        <v>11012.736999000001</v>
      </c>
      <c r="AT24" s="12">
        <v>7934.6370989999996</v>
      </c>
      <c r="AU24" s="12">
        <v>11136.541379999999</v>
      </c>
      <c r="AV24" s="12">
        <v>505.50653999999912</v>
      </c>
      <c r="AW24" s="12">
        <v>53744.634620000004</v>
      </c>
      <c r="AX24" s="12">
        <v>52800.59706</v>
      </c>
      <c r="AY24" s="14">
        <v>135812.43624000001</v>
      </c>
      <c r="AZ24" s="14">
        <v>12546.639420000016</v>
      </c>
      <c r="BA24" s="14">
        <v>0</v>
      </c>
      <c r="BB24" s="14">
        <v>0</v>
      </c>
      <c r="BC24" s="14">
        <v>0</v>
      </c>
      <c r="BD24" s="14">
        <v>0</v>
      </c>
      <c r="BE24" s="14">
        <v>0</v>
      </c>
      <c r="BF24" s="14">
        <v>0</v>
      </c>
      <c r="BG24" s="12">
        <f t="shared" si="28"/>
        <v>6952523.3135630004</v>
      </c>
      <c r="BH24" s="12">
        <f t="shared" si="29"/>
        <v>3543903.3368790001</v>
      </c>
      <c r="BI24" s="14">
        <v>44452.812839999999</v>
      </c>
      <c r="BJ24" s="14">
        <v>10.508209999999032</v>
      </c>
      <c r="BK24" s="14">
        <v>259736.59267999997</v>
      </c>
      <c r="BL24" s="14">
        <v>36272.372539999989</v>
      </c>
      <c r="BM24" s="14">
        <v>0</v>
      </c>
      <c r="BN24" s="14">
        <v>0</v>
      </c>
      <c r="BO24" s="14">
        <v>0</v>
      </c>
      <c r="BP24" s="14"/>
      <c r="BQ24" s="14">
        <v>406239.28331999999</v>
      </c>
      <c r="BR24" s="14">
        <v>398675.36179999996</v>
      </c>
      <c r="BS24" s="14">
        <v>45037.585350000001</v>
      </c>
      <c r="BT24" s="14">
        <v>45037.585350000001</v>
      </c>
      <c r="BU24" s="14">
        <v>0</v>
      </c>
      <c r="BV24" s="14">
        <v>0</v>
      </c>
      <c r="BW24" s="14">
        <v>52923.923760000005</v>
      </c>
      <c r="BX24" s="14">
        <v>52390.241630000004</v>
      </c>
      <c r="BY24" s="14">
        <v>354695.80736000004</v>
      </c>
      <c r="BZ24" s="14">
        <v>174787.09912999999</v>
      </c>
      <c r="CA24" s="12">
        <f t="shared" si="2"/>
        <v>1163086.0053099999</v>
      </c>
      <c r="CB24" s="12">
        <f t="shared" si="3"/>
        <v>707173.16865999997</v>
      </c>
      <c r="CC24" s="13">
        <f t="shared" si="4"/>
        <v>5789437.3082530005</v>
      </c>
      <c r="CD24" s="13">
        <f t="shared" si="5"/>
        <v>2836730.1682190001</v>
      </c>
      <c r="CE24" s="16">
        <f t="shared" si="16"/>
        <v>1.5657745826105869</v>
      </c>
      <c r="CF24" s="16">
        <f t="shared" si="17"/>
        <v>2.1423804508504167</v>
      </c>
    </row>
    <row r="25" spans="1:84" s="1" customFormat="1" x14ac:dyDescent="0.35">
      <c r="A25" s="12">
        <v>16</v>
      </c>
      <c r="B25" s="11">
        <v>44642</v>
      </c>
      <c r="C25" s="12">
        <v>997656.3060499999</v>
      </c>
      <c r="D25" s="12">
        <v>458665.46925999998</v>
      </c>
      <c r="E25" s="12">
        <v>327000.80751999997</v>
      </c>
      <c r="F25" s="12">
        <v>0</v>
      </c>
      <c r="G25" s="12">
        <v>2137591.4945799997</v>
      </c>
      <c r="H25" s="12">
        <v>1090008.3191</v>
      </c>
      <c r="I25" s="12">
        <v>0</v>
      </c>
      <c r="J25" s="12">
        <v>0</v>
      </c>
      <c r="K25" s="12">
        <v>2000000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4557454.0403000005</v>
      </c>
      <c r="T25" s="12">
        <v>4557454.0403000005</v>
      </c>
      <c r="U25" s="12">
        <v>964804.22265999997</v>
      </c>
      <c r="V25" s="12">
        <v>0</v>
      </c>
      <c r="W25" s="12">
        <f t="shared" si="0"/>
        <v>9054898.4257900007</v>
      </c>
      <c r="X25" s="12">
        <f t="shared" si="1"/>
        <v>6106127.8286600001</v>
      </c>
      <c r="Y25" s="12">
        <v>1474371.683004</v>
      </c>
      <c r="Z25" s="12">
        <v>721493.6576429999</v>
      </c>
      <c r="AA25" s="12">
        <v>3896751.5004740003</v>
      </c>
      <c r="AB25" s="12">
        <v>1843858.4003820005</v>
      </c>
      <c r="AC25" s="12">
        <v>817811.17329999991</v>
      </c>
      <c r="AD25" s="12">
        <v>813054.07543999993</v>
      </c>
      <c r="AE25" s="12">
        <v>0.37214999999999998</v>
      </c>
      <c r="AF25" s="12">
        <v>0</v>
      </c>
      <c r="AG25" s="12">
        <v>516273.34378</v>
      </c>
      <c r="AH25" s="12">
        <v>103724.22219999999</v>
      </c>
      <c r="AI25" s="12">
        <v>0</v>
      </c>
      <c r="AJ25" s="12">
        <v>0</v>
      </c>
      <c r="AK25" s="12">
        <v>0</v>
      </c>
      <c r="AL25" s="12">
        <v>0</v>
      </c>
      <c r="AM25" s="12">
        <v>9424.7036199999984</v>
      </c>
      <c r="AN25" s="12">
        <v>0</v>
      </c>
      <c r="AO25" s="12">
        <v>0</v>
      </c>
      <c r="AP25" s="12">
        <v>0</v>
      </c>
      <c r="AQ25" s="12">
        <v>58.189334000000002</v>
      </c>
      <c r="AR25" s="12">
        <v>0</v>
      </c>
      <c r="AS25" s="12">
        <v>11012.736999000001</v>
      </c>
      <c r="AT25" s="12">
        <v>7934.6370989999996</v>
      </c>
      <c r="AU25" s="12">
        <v>10854.652819999999</v>
      </c>
      <c r="AV25" s="12">
        <v>509.15453999999909</v>
      </c>
      <c r="AW25" s="12">
        <v>46165.628530000002</v>
      </c>
      <c r="AX25" s="12">
        <v>45440.675040000002</v>
      </c>
      <c r="AY25" s="14">
        <v>136933.40301000001</v>
      </c>
      <c r="AZ25" s="14">
        <v>11689.757220000014</v>
      </c>
      <c r="BA25" s="14">
        <v>0</v>
      </c>
      <c r="BB25" s="14">
        <v>0</v>
      </c>
      <c r="BC25" s="14">
        <v>0</v>
      </c>
      <c r="BD25" s="14">
        <v>0</v>
      </c>
      <c r="BE25" s="14">
        <v>0</v>
      </c>
      <c r="BF25" s="14">
        <v>0</v>
      </c>
      <c r="BG25" s="12">
        <f t="shared" si="28"/>
        <v>6919657.3870210014</v>
      </c>
      <c r="BH25" s="12">
        <f t="shared" si="29"/>
        <v>3547704.5795640009</v>
      </c>
      <c r="BI25" s="14">
        <v>40297.703014999999</v>
      </c>
      <c r="BJ25" s="14">
        <v>10.508209999999032</v>
      </c>
      <c r="BK25" s="14">
        <v>255499.26955500001</v>
      </c>
      <c r="BL25" s="14">
        <v>36095.238859999983</v>
      </c>
      <c r="BM25" s="14">
        <v>0</v>
      </c>
      <c r="BN25" s="14">
        <v>0</v>
      </c>
      <c r="BO25" s="14">
        <v>0</v>
      </c>
      <c r="BP25" s="14"/>
      <c r="BQ25" s="14">
        <v>408954.98583999998</v>
      </c>
      <c r="BR25" s="14">
        <v>398708.53249999997</v>
      </c>
      <c r="BS25" s="14">
        <v>45037.585350000001</v>
      </c>
      <c r="BT25" s="14">
        <v>45037.585350000001</v>
      </c>
      <c r="BU25" s="14">
        <v>0</v>
      </c>
      <c r="BV25" s="14">
        <v>0</v>
      </c>
      <c r="BW25" s="14">
        <v>45978.26988</v>
      </c>
      <c r="BX25" s="14">
        <v>45346.995710000003</v>
      </c>
      <c r="BY25" s="14">
        <v>392820.12667999999</v>
      </c>
      <c r="BZ25" s="14">
        <v>164596.49594999998</v>
      </c>
      <c r="CA25" s="12">
        <f t="shared" si="2"/>
        <v>1188587.9403200001</v>
      </c>
      <c r="CB25" s="12">
        <f t="shared" si="3"/>
        <v>689795.35658000002</v>
      </c>
      <c r="CC25" s="13">
        <f t="shared" si="4"/>
        <v>5731069.4467010014</v>
      </c>
      <c r="CD25" s="13">
        <f t="shared" si="5"/>
        <v>2857909.222984001</v>
      </c>
      <c r="CE25" s="16">
        <f t="shared" si="16"/>
        <v>1.5799666205410072</v>
      </c>
      <c r="CF25" s="16">
        <f t="shared" si="17"/>
        <v>2.1365716515951716</v>
      </c>
    </row>
    <row r="26" spans="1:84" s="1" customFormat="1" x14ac:dyDescent="0.35">
      <c r="A26" s="12">
        <v>17</v>
      </c>
      <c r="B26" s="11">
        <v>44643</v>
      </c>
      <c r="C26" s="12">
        <v>1032709.39981</v>
      </c>
      <c r="D26" s="12">
        <v>456256.79241999995</v>
      </c>
      <c r="E26" s="12">
        <v>408646.81320999999</v>
      </c>
      <c r="F26" s="12">
        <v>0</v>
      </c>
      <c r="G26" s="12">
        <v>2137968.7201199997</v>
      </c>
      <c r="H26" s="12">
        <v>1090008.3191</v>
      </c>
      <c r="I26" s="12">
        <v>0</v>
      </c>
      <c r="J26" s="12">
        <v>0</v>
      </c>
      <c r="K26" s="12">
        <v>2000000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4544407.7801299999</v>
      </c>
      <c r="T26" s="12">
        <v>4544407.7801299999</v>
      </c>
      <c r="U26" s="12">
        <v>964804.22265999997</v>
      </c>
      <c r="V26" s="12">
        <v>0</v>
      </c>
      <c r="W26" s="12">
        <f t="shared" si="0"/>
        <v>9158928.4906099997</v>
      </c>
      <c r="X26" s="12">
        <f t="shared" si="1"/>
        <v>6090672.8916499997</v>
      </c>
      <c r="Y26" s="12">
        <v>1484051.535074</v>
      </c>
      <c r="Z26" s="12">
        <v>723290.89708699996</v>
      </c>
      <c r="AA26" s="12">
        <v>3950383.2833179994</v>
      </c>
      <c r="AB26" s="12">
        <v>1840758.2967339996</v>
      </c>
      <c r="AC26" s="12">
        <v>810866.92804999999</v>
      </c>
      <c r="AD26" s="12">
        <v>806114.38523999997</v>
      </c>
      <c r="AE26" s="12">
        <v>0</v>
      </c>
      <c r="AF26" s="12">
        <v>0</v>
      </c>
      <c r="AG26" s="12">
        <v>501238.30778999993</v>
      </c>
      <c r="AH26" s="12">
        <v>103724.37987999999</v>
      </c>
      <c r="AI26" s="12">
        <v>0</v>
      </c>
      <c r="AJ26" s="12">
        <v>0</v>
      </c>
      <c r="AK26" s="12">
        <v>0</v>
      </c>
      <c r="AL26" s="12">
        <v>0</v>
      </c>
      <c r="AM26" s="12">
        <v>9424.7036199999984</v>
      </c>
      <c r="AN26" s="12">
        <v>0</v>
      </c>
      <c r="AO26" s="12">
        <v>0</v>
      </c>
      <c r="AP26" s="12">
        <v>0</v>
      </c>
      <c r="AQ26" s="12">
        <v>58.189334000000002</v>
      </c>
      <c r="AR26" s="12">
        <v>0</v>
      </c>
      <c r="AS26" s="12">
        <v>11012.736999000001</v>
      </c>
      <c r="AT26" s="12">
        <v>7934.6370989999996</v>
      </c>
      <c r="AU26" s="12">
        <v>10979.437759999999</v>
      </c>
      <c r="AV26" s="12">
        <v>519.47024000000022</v>
      </c>
      <c r="AW26" s="12">
        <v>107393.59926999999</v>
      </c>
      <c r="AX26" s="12">
        <v>106224.83941</v>
      </c>
      <c r="AY26" s="14">
        <v>144823.31930999999</v>
      </c>
      <c r="AZ26" s="14">
        <v>15967.791689999998</v>
      </c>
      <c r="BA26" s="14">
        <v>0</v>
      </c>
      <c r="BB26" s="14">
        <v>0</v>
      </c>
      <c r="BC26" s="14">
        <v>0</v>
      </c>
      <c r="BD26" s="14">
        <v>0</v>
      </c>
      <c r="BE26" s="14">
        <v>0</v>
      </c>
      <c r="BF26" s="14">
        <v>0</v>
      </c>
      <c r="BG26" s="12">
        <f t="shared" si="28"/>
        <v>7030232.0405250005</v>
      </c>
      <c r="BH26" s="12">
        <f t="shared" si="29"/>
        <v>3604534.6973799998</v>
      </c>
      <c r="BI26" s="14">
        <v>40070.549924999999</v>
      </c>
      <c r="BJ26" s="14">
        <v>20.174280000006782</v>
      </c>
      <c r="BK26" s="14">
        <v>251432.93308499997</v>
      </c>
      <c r="BL26" s="14">
        <v>36094.34042499998</v>
      </c>
      <c r="BM26" s="14">
        <v>0</v>
      </c>
      <c r="BN26" s="14">
        <v>0</v>
      </c>
      <c r="BO26" s="14">
        <v>0</v>
      </c>
      <c r="BP26" s="14"/>
      <c r="BQ26" s="14">
        <v>407202.63416000002</v>
      </c>
      <c r="BR26" s="14">
        <v>400818.30845999997</v>
      </c>
      <c r="BS26" s="14">
        <v>45037.585350000001</v>
      </c>
      <c r="BT26" s="14">
        <v>45037.585350000001</v>
      </c>
      <c r="BU26" s="14">
        <v>0</v>
      </c>
      <c r="BV26" s="14">
        <v>0</v>
      </c>
      <c r="BW26" s="14">
        <v>109762.21672</v>
      </c>
      <c r="BX26" s="14">
        <v>107409.14813</v>
      </c>
      <c r="BY26" s="14">
        <v>432890.13985000004</v>
      </c>
      <c r="BZ26" s="14">
        <v>140100.22463000001</v>
      </c>
      <c r="CA26" s="12">
        <f t="shared" si="2"/>
        <v>1286396.0590900001</v>
      </c>
      <c r="CB26" s="12">
        <f t="shared" si="3"/>
        <v>729479.78127499996</v>
      </c>
      <c r="CC26" s="13">
        <f t="shared" si="4"/>
        <v>5743835.9814350009</v>
      </c>
      <c r="CD26" s="13">
        <f t="shared" si="5"/>
        <v>2875054.9161049998</v>
      </c>
      <c r="CE26" s="16">
        <f t="shared" si="16"/>
        <v>1.5945665092480226</v>
      </c>
      <c r="CF26" s="16">
        <f t="shared" si="17"/>
        <v>2.1184544536983592</v>
      </c>
    </row>
    <row r="27" spans="1:84" s="1" customFormat="1" x14ac:dyDescent="0.35">
      <c r="A27" s="12">
        <v>18</v>
      </c>
      <c r="B27" s="11">
        <v>44644</v>
      </c>
      <c r="C27" s="12">
        <v>996910.06667999993</v>
      </c>
      <c r="D27" s="12">
        <v>428600.55588999996</v>
      </c>
      <c r="E27" s="12">
        <v>639995.74985000002</v>
      </c>
      <c r="F27" s="12">
        <v>0</v>
      </c>
      <c r="G27" s="12">
        <v>2137922.6693199999</v>
      </c>
      <c r="H27" s="12">
        <v>1090008.3191</v>
      </c>
      <c r="I27" s="12">
        <v>0</v>
      </c>
      <c r="J27" s="12">
        <v>0</v>
      </c>
      <c r="K27" s="12">
        <v>1700000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4563691.4468799997</v>
      </c>
      <c r="T27" s="12">
        <v>4563691.4468799997</v>
      </c>
      <c r="U27" s="12">
        <v>964804.22265999997</v>
      </c>
      <c r="V27" s="12">
        <v>0</v>
      </c>
      <c r="W27" s="12">
        <f t="shared" si="0"/>
        <v>9073715.710070001</v>
      </c>
      <c r="X27" s="12">
        <f t="shared" si="1"/>
        <v>6082300.3218699992</v>
      </c>
      <c r="Y27" s="12">
        <v>1441671.5886199998</v>
      </c>
      <c r="Z27" s="12">
        <v>712555.60653999995</v>
      </c>
      <c r="AA27" s="12">
        <v>3903036.1318900003</v>
      </c>
      <c r="AB27" s="12">
        <v>1815430.7951620002</v>
      </c>
      <c r="AC27" s="12">
        <v>876665.59213000012</v>
      </c>
      <c r="AD27" s="12">
        <v>871923.08737000008</v>
      </c>
      <c r="AE27" s="12">
        <v>0.18847</v>
      </c>
      <c r="AF27" s="12">
        <v>0</v>
      </c>
      <c r="AG27" s="12">
        <v>496909.64463</v>
      </c>
      <c r="AH27" s="12">
        <v>102621.93690999999</v>
      </c>
      <c r="AI27" s="12">
        <v>0</v>
      </c>
      <c r="AJ27" s="12">
        <v>0</v>
      </c>
      <c r="AK27" s="12">
        <v>0</v>
      </c>
      <c r="AL27" s="12">
        <v>0</v>
      </c>
      <c r="AM27" s="12">
        <v>9424.7036199999984</v>
      </c>
      <c r="AN27" s="12">
        <v>0</v>
      </c>
      <c r="AO27" s="12">
        <v>0</v>
      </c>
      <c r="AP27" s="12">
        <v>0</v>
      </c>
      <c r="AQ27" s="12">
        <v>58.189334000000002</v>
      </c>
      <c r="AR27" s="12">
        <v>0</v>
      </c>
      <c r="AS27" s="12">
        <v>10788.792153</v>
      </c>
      <c r="AT27" s="12">
        <v>7710.6922530000011</v>
      </c>
      <c r="AU27" s="12">
        <v>10921.89891</v>
      </c>
      <c r="AV27" s="12">
        <v>501.35354000000098</v>
      </c>
      <c r="AW27" s="12">
        <v>118697.11847</v>
      </c>
      <c r="AX27" s="12">
        <v>118697.11847</v>
      </c>
      <c r="AY27" s="14">
        <v>146106.44006999998</v>
      </c>
      <c r="AZ27" s="14">
        <v>21565.631389999984</v>
      </c>
      <c r="BA27" s="14">
        <v>0</v>
      </c>
      <c r="BB27" s="14">
        <v>0</v>
      </c>
      <c r="BC27" s="14">
        <v>0</v>
      </c>
      <c r="BD27" s="14">
        <v>0</v>
      </c>
      <c r="BE27" s="14">
        <v>0</v>
      </c>
      <c r="BF27" s="14">
        <v>0</v>
      </c>
      <c r="BG27" s="12">
        <f t="shared" si="28"/>
        <v>7014280.2882970003</v>
      </c>
      <c r="BH27" s="12">
        <f t="shared" si="29"/>
        <v>3651006.2216350008</v>
      </c>
      <c r="BI27" s="14">
        <v>40265.433864999999</v>
      </c>
      <c r="BJ27" s="14">
        <v>13.401690000000411</v>
      </c>
      <c r="BK27" s="14">
        <v>262774.92442999996</v>
      </c>
      <c r="BL27" s="14">
        <v>44972.191079999982</v>
      </c>
      <c r="BM27" s="14">
        <v>0</v>
      </c>
      <c r="BN27" s="14">
        <v>0</v>
      </c>
      <c r="BO27" s="14">
        <v>0</v>
      </c>
      <c r="BP27" s="14"/>
      <c r="BQ27" s="14">
        <v>408366.68883</v>
      </c>
      <c r="BR27" s="14">
        <v>401651.53524</v>
      </c>
      <c r="BS27" s="14">
        <v>45037.585350000001</v>
      </c>
      <c r="BT27" s="14">
        <v>45037.585350000001</v>
      </c>
      <c r="BU27" s="14">
        <v>0</v>
      </c>
      <c r="BV27" s="14">
        <v>0</v>
      </c>
      <c r="BW27" s="14">
        <v>119149.71422999998</v>
      </c>
      <c r="BX27" s="14">
        <v>118923.41635</v>
      </c>
      <c r="BY27" s="14">
        <v>267139.46004999999</v>
      </c>
      <c r="BZ27" s="14">
        <v>116485.27910000001</v>
      </c>
      <c r="CA27" s="12">
        <f t="shared" si="2"/>
        <v>1142733.8067549998</v>
      </c>
      <c r="CB27" s="12">
        <f t="shared" si="3"/>
        <v>727083.40881000005</v>
      </c>
      <c r="CC27" s="13">
        <f t="shared" si="4"/>
        <v>5871546.4815420005</v>
      </c>
      <c r="CD27" s="13">
        <f t="shared" si="5"/>
        <v>2923922.8128250008</v>
      </c>
      <c r="CE27" s="16">
        <f t="shared" si="16"/>
        <v>1.545370668288917</v>
      </c>
      <c r="CF27" s="16">
        <f t="shared" si="17"/>
        <v>2.0801849813516364</v>
      </c>
    </row>
    <row r="28" spans="1:84" s="1" customFormat="1" x14ac:dyDescent="0.35">
      <c r="A28" s="12">
        <v>19</v>
      </c>
      <c r="B28" s="11">
        <v>44645</v>
      </c>
      <c r="C28" s="12">
        <v>961262.10388999991</v>
      </c>
      <c r="D28" s="12">
        <v>411573.25109999988</v>
      </c>
      <c r="E28" s="12">
        <v>731018.59138</v>
      </c>
      <c r="F28" s="12">
        <v>0</v>
      </c>
      <c r="G28" s="12">
        <v>2331650.7698300001</v>
      </c>
      <c r="H28" s="12">
        <v>1090008.3191</v>
      </c>
      <c r="I28" s="12">
        <v>0</v>
      </c>
      <c r="J28" s="12">
        <v>0</v>
      </c>
      <c r="K28" s="12">
        <v>1600000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4636401.8840100002</v>
      </c>
      <c r="T28" s="12">
        <v>4636401.8840100002</v>
      </c>
      <c r="U28" s="12">
        <v>964804.22265999997</v>
      </c>
      <c r="V28" s="12">
        <v>0</v>
      </c>
      <c r="W28" s="12">
        <f t="shared" si="0"/>
        <v>9295529.1264500003</v>
      </c>
      <c r="X28" s="12">
        <f t="shared" si="1"/>
        <v>6137983.4542100001</v>
      </c>
      <c r="Y28" s="12">
        <v>1435621.2185580002</v>
      </c>
      <c r="Z28" s="12">
        <v>712596.62315400003</v>
      </c>
      <c r="AA28" s="12">
        <v>3914419.7855299995</v>
      </c>
      <c r="AB28" s="12">
        <v>1821826.0235799996</v>
      </c>
      <c r="AC28" s="12">
        <v>880881.03949999996</v>
      </c>
      <c r="AD28" s="12">
        <v>876146.76085000008</v>
      </c>
      <c r="AE28" s="12">
        <v>8.2735900000000004</v>
      </c>
      <c r="AF28" s="12">
        <v>0</v>
      </c>
      <c r="AG28" s="12">
        <v>476913.43836000003</v>
      </c>
      <c r="AH28" s="12">
        <v>90483.560259999984</v>
      </c>
      <c r="AI28" s="12">
        <v>0</v>
      </c>
      <c r="AJ28" s="12">
        <v>0</v>
      </c>
      <c r="AK28" s="12">
        <v>0</v>
      </c>
      <c r="AL28" s="12">
        <v>0</v>
      </c>
      <c r="AM28" s="12">
        <v>9424.7036199999984</v>
      </c>
      <c r="AN28" s="12">
        <v>0</v>
      </c>
      <c r="AO28" s="12">
        <v>0</v>
      </c>
      <c r="AP28" s="12">
        <v>0</v>
      </c>
      <c r="AQ28" s="12">
        <v>58.189334000000002</v>
      </c>
      <c r="AR28" s="12">
        <v>0</v>
      </c>
      <c r="AS28" s="12">
        <v>10765.708755000001</v>
      </c>
      <c r="AT28" s="12">
        <v>7687.6088550000004</v>
      </c>
      <c r="AU28" s="12">
        <v>11150.8624</v>
      </c>
      <c r="AV28" s="12">
        <v>502.86493999999948</v>
      </c>
      <c r="AW28" s="12">
        <v>64953.683069999999</v>
      </c>
      <c r="AX28" s="12">
        <v>64891.282840000007</v>
      </c>
      <c r="AY28" s="14">
        <v>139535.30432999998</v>
      </c>
      <c r="AZ28" s="14">
        <v>16627.341809999987</v>
      </c>
      <c r="BA28" s="14">
        <v>0</v>
      </c>
      <c r="BB28" s="14">
        <v>0</v>
      </c>
      <c r="BC28" s="14">
        <v>0</v>
      </c>
      <c r="BD28" s="14">
        <v>0</v>
      </c>
      <c r="BE28" s="14">
        <v>0</v>
      </c>
      <c r="BF28" s="14">
        <v>0</v>
      </c>
      <c r="BG28" s="12">
        <f t="shared" si="28"/>
        <v>6943732.2070469996</v>
      </c>
      <c r="BH28" s="12">
        <f t="shared" si="29"/>
        <v>3590762.0662890007</v>
      </c>
      <c r="BI28" s="14">
        <v>39120.443274999998</v>
      </c>
      <c r="BJ28" s="14">
        <v>13.339819999995642</v>
      </c>
      <c r="BK28" s="14">
        <v>260714.06227999998</v>
      </c>
      <c r="BL28" s="14">
        <v>44735.361219999992</v>
      </c>
      <c r="BM28" s="14">
        <v>0</v>
      </c>
      <c r="BN28" s="14">
        <v>0</v>
      </c>
      <c r="BO28" s="14">
        <v>0</v>
      </c>
      <c r="BP28" s="14"/>
      <c r="BQ28" s="14">
        <v>365014.38299000001</v>
      </c>
      <c r="BR28" s="14">
        <v>358163.68539999996</v>
      </c>
      <c r="BS28" s="14">
        <v>45037.585350000001</v>
      </c>
      <c r="BT28" s="14">
        <v>45037.585350000001</v>
      </c>
      <c r="BU28" s="14">
        <v>0</v>
      </c>
      <c r="BV28" s="14">
        <v>0</v>
      </c>
      <c r="BW28" s="14">
        <v>64890.855969999997</v>
      </c>
      <c r="BX28" s="14">
        <v>64859.869290000002</v>
      </c>
      <c r="BY28" s="14">
        <v>277499.99923000002</v>
      </c>
      <c r="BZ28" s="14">
        <v>114859.29869</v>
      </c>
      <c r="CA28" s="12">
        <f t="shared" si="2"/>
        <v>1052277.3290949999</v>
      </c>
      <c r="CB28" s="12">
        <f t="shared" si="3"/>
        <v>627669.13976999989</v>
      </c>
      <c r="CC28" s="13">
        <f t="shared" si="4"/>
        <v>5891454.8779520001</v>
      </c>
      <c r="CD28" s="13">
        <f t="shared" si="5"/>
        <v>2963092.9265190009</v>
      </c>
      <c r="CE28" s="16">
        <f t="shared" si="16"/>
        <v>1.5777985776038621</v>
      </c>
      <c r="CF28" s="16">
        <f t="shared" si="17"/>
        <v>2.0714785551531167</v>
      </c>
    </row>
    <row r="29" spans="1:84" s="1" customFormat="1" x14ac:dyDescent="0.35">
      <c r="A29" s="12">
        <v>20</v>
      </c>
      <c r="B29" s="11">
        <v>44648</v>
      </c>
      <c r="C29" s="12">
        <v>944248.69634000002</v>
      </c>
      <c r="D29" s="12">
        <v>405197.72945000004</v>
      </c>
      <c r="E29" s="12">
        <v>896507.47889999999</v>
      </c>
      <c r="F29" s="12">
        <v>0</v>
      </c>
      <c r="G29" s="12">
        <v>2332029.3319200003</v>
      </c>
      <c r="H29" s="12">
        <v>1090008.3191</v>
      </c>
      <c r="I29" s="12">
        <v>0</v>
      </c>
      <c r="J29" s="12">
        <v>0</v>
      </c>
      <c r="K29" s="12">
        <v>1500000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4461779.6169900009</v>
      </c>
      <c r="T29" s="12">
        <v>4461779.6169900009</v>
      </c>
      <c r="U29" s="12">
        <v>964804.22265999997</v>
      </c>
      <c r="V29" s="12">
        <v>0</v>
      </c>
      <c r="W29" s="12">
        <f t="shared" si="0"/>
        <v>9169760.901490001</v>
      </c>
      <c r="X29" s="12">
        <f t="shared" si="1"/>
        <v>5956985.6655400014</v>
      </c>
      <c r="Y29" s="12">
        <v>1439183.7369359999</v>
      </c>
      <c r="Z29" s="12">
        <v>713747.83686599997</v>
      </c>
      <c r="AA29" s="12">
        <v>3910393.6056299997</v>
      </c>
      <c r="AB29" s="12">
        <v>1812292.8825139992</v>
      </c>
      <c r="AC29" s="12">
        <v>722471.5220600001</v>
      </c>
      <c r="AD29" s="12">
        <v>717685.93313000014</v>
      </c>
      <c r="AE29" s="12">
        <v>140.51094000000001</v>
      </c>
      <c r="AF29" s="12">
        <v>0</v>
      </c>
      <c r="AG29" s="12">
        <v>498756.85246000002</v>
      </c>
      <c r="AH29" s="12">
        <v>90832.597309999997</v>
      </c>
      <c r="AI29" s="12">
        <v>0</v>
      </c>
      <c r="AJ29" s="12">
        <v>0</v>
      </c>
      <c r="AK29" s="12">
        <v>0</v>
      </c>
      <c r="AL29" s="12">
        <v>0</v>
      </c>
      <c r="AM29" s="12">
        <v>9424.7036199999984</v>
      </c>
      <c r="AN29" s="12">
        <v>0</v>
      </c>
      <c r="AO29" s="12">
        <v>0</v>
      </c>
      <c r="AP29" s="12">
        <v>0</v>
      </c>
      <c r="AQ29" s="12">
        <v>58.189334000000002</v>
      </c>
      <c r="AR29" s="12">
        <v>0</v>
      </c>
      <c r="AS29" s="12">
        <v>10762.192424999999</v>
      </c>
      <c r="AT29" s="12">
        <v>7684.0925249999991</v>
      </c>
      <c r="AU29" s="12">
        <v>10986.23569</v>
      </c>
      <c r="AV29" s="12">
        <v>501.74275999999975</v>
      </c>
      <c r="AW29" s="12">
        <v>47191.733480000003</v>
      </c>
      <c r="AX29" s="12">
        <v>47153.33885</v>
      </c>
      <c r="AY29" s="14">
        <v>136091.15079999997</v>
      </c>
      <c r="AZ29" s="14">
        <v>8812.3589999999858</v>
      </c>
      <c r="BA29" s="14">
        <v>0</v>
      </c>
      <c r="BB29" s="14">
        <v>0</v>
      </c>
      <c r="BC29" s="14">
        <v>0</v>
      </c>
      <c r="BD29" s="14">
        <v>0</v>
      </c>
      <c r="BE29" s="14">
        <v>0</v>
      </c>
      <c r="BF29" s="14">
        <v>0</v>
      </c>
      <c r="BG29" s="12">
        <f t="shared" si="28"/>
        <v>6785460.4333749991</v>
      </c>
      <c r="BH29" s="12">
        <f t="shared" si="29"/>
        <v>3398710.7829549997</v>
      </c>
      <c r="BI29" s="14">
        <v>44168.458879999998</v>
      </c>
      <c r="BJ29" s="14">
        <v>13.492879999998026</v>
      </c>
      <c r="BK29" s="14">
        <v>267555.86169000005</v>
      </c>
      <c r="BL29" s="14">
        <v>46822.278510000004</v>
      </c>
      <c r="BM29" s="14">
        <v>0</v>
      </c>
      <c r="BN29" s="14">
        <v>0</v>
      </c>
      <c r="BO29" s="14">
        <v>0</v>
      </c>
      <c r="BP29" s="14"/>
      <c r="BQ29" s="14">
        <v>370334.06982999999</v>
      </c>
      <c r="BR29" s="14">
        <v>363096.69386</v>
      </c>
      <c r="BS29" s="14">
        <v>45037.585350000001</v>
      </c>
      <c r="BT29" s="14">
        <v>45037.585350000001</v>
      </c>
      <c r="BU29" s="14">
        <v>0</v>
      </c>
      <c r="BV29" s="14">
        <v>0</v>
      </c>
      <c r="BW29" s="14">
        <v>47259.785579999996</v>
      </c>
      <c r="BX29" s="14">
        <v>47187.3649</v>
      </c>
      <c r="BY29" s="14">
        <v>282123.97476000001</v>
      </c>
      <c r="BZ29" s="14">
        <v>115093.12431999997</v>
      </c>
      <c r="CA29" s="12">
        <f t="shared" si="2"/>
        <v>1056479.73609</v>
      </c>
      <c r="CB29" s="12">
        <f t="shared" si="3"/>
        <v>617250.53981999995</v>
      </c>
      <c r="CC29" s="13">
        <f t="shared" si="4"/>
        <v>5728980.6972849993</v>
      </c>
      <c r="CD29" s="13">
        <f t="shared" si="5"/>
        <v>2781460.2431349996</v>
      </c>
      <c r="CE29" s="16">
        <f t="shared" si="16"/>
        <v>1.6005920400178011</v>
      </c>
      <c r="CF29" s="16">
        <f t="shared" si="17"/>
        <v>2.1416756468990004</v>
      </c>
    </row>
    <row r="30" spans="1:84" s="1" customFormat="1" x14ac:dyDescent="0.35">
      <c r="A30" s="12">
        <v>21</v>
      </c>
      <c r="B30" s="11">
        <v>44649</v>
      </c>
      <c r="C30" s="12">
        <v>922046.03291999991</v>
      </c>
      <c r="D30" s="12">
        <v>400850.93332999997</v>
      </c>
      <c r="E30" s="12">
        <v>910352.97973999998</v>
      </c>
      <c r="F30" s="12">
        <v>0</v>
      </c>
      <c r="G30" s="12">
        <v>2333221.6167700002</v>
      </c>
      <c r="H30" s="12">
        <v>1090008.3191</v>
      </c>
      <c r="I30" s="12">
        <v>0</v>
      </c>
      <c r="J30" s="12">
        <v>0</v>
      </c>
      <c r="K30" s="12">
        <v>1500000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4437776.5721500004</v>
      </c>
      <c r="T30" s="12">
        <v>4437776.5721500004</v>
      </c>
      <c r="U30" s="12">
        <v>964804.22265999997</v>
      </c>
      <c r="V30" s="12">
        <v>0</v>
      </c>
      <c r="W30" s="12">
        <f t="shared" si="0"/>
        <v>9138592.9789199997</v>
      </c>
      <c r="X30" s="12">
        <f t="shared" si="1"/>
        <v>5928635.8245800007</v>
      </c>
      <c r="Y30" s="12">
        <v>1436286.124053</v>
      </c>
      <c r="Z30" s="12">
        <v>710183.41668299993</v>
      </c>
      <c r="AA30" s="12">
        <v>3948854.2839839999</v>
      </c>
      <c r="AB30" s="12">
        <v>1845664.3229820002</v>
      </c>
      <c r="AC30" s="12">
        <v>711630.41080000007</v>
      </c>
      <c r="AD30" s="12">
        <v>706830.83097000013</v>
      </c>
      <c r="AE30" s="12">
        <v>1.6155200000000001</v>
      </c>
      <c r="AF30" s="12">
        <v>0</v>
      </c>
      <c r="AG30" s="12">
        <v>501368.71645000007</v>
      </c>
      <c r="AH30" s="12">
        <v>90912.970270000005</v>
      </c>
      <c r="AI30" s="12">
        <v>0</v>
      </c>
      <c r="AJ30" s="12">
        <v>0</v>
      </c>
      <c r="AK30" s="12">
        <v>0</v>
      </c>
      <c r="AL30" s="12">
        <v>0</v>
      </c>
      <c r="AM30" s="12">
        <v>9424.7036199999984</v>
      </c>
      <c r="AN30" s="12">
        <v>0</v>
      </c>
      <c r="AO30" s="12">
        <v>0</v>
      </c>
      <c r="AP30" s="12">
        <v>0</v>
      </c>
      <c r="AQ30" s="12">
        <v>58.189334000000002</v>
      </c>
      <c r="AR30" s="12">
        <v>0</v>
      </c>
      <c r="AS30" s="12">
        <v>10779.008619</v>
      </c>
      <c r="AT30" s="12">
        <v>7700.9087190000009</v>
      </c>
      <c r="AU30" s="12">
        <v>11022.59045</v>
      </c>
      <c r="AV30" s="12">
        <v>506.2348599999994</v>
      </c>
      <c r="AW30" s="12">
        <v>54225.740149999998</v>
      </c>
      <c r="AX30" s="12">
        <v>54142.525970000002</v>
      </c>
      <c r="AY30" s="14">
        <v>157771.48525999999</v>
      </c>
      <c r="AZ30" s="14">
        <v>8888.7759099999967</v>
      </c>
      <c r="BA30" s="14">
        <v>0</v>
      </c>
      <c r="BB30" s="14">
        <v>0</v>
      </c>
      <c r="BC30" s="14">
        <v>0</v>
      </c>
      <c r="BD30" s="14">
        <v>0</v>
      </c>
      <c r="BE30" s="14">
        <v>0</v>
      </c>
      <c r="BF30" s="14">
        <v>0</v>
      </c>
      <c r="BG30" s="12">
        <f t="shared" si="28"/>
        <v>6841422.8682400007</v>
      </c>
      <c r="BH30" s="12">
        <f t="shared" si="29"/>
        <v>3424829.986364</v>
      </c>
      <c r="BI30" s="14">
        <v>39910.415620000007</v>
      </c>
      <c r="BJ30" s="14">
        <v>13.369450000005774</v>
      </c>
      <c r="BK30" s="14">
        <v>265028.62431500002</v>
      </c>
      <c r="BL30" s="14">
        <v>42626.57415</v>
      </c>
      <c r="BM30" s="14">
        <v>0</v>
      </c>
      <c r="BN30" s="14">
        <v>0</v>
      </c>
      <c r="BO30" s="14">
        <v>0</v>
      </c>
      <c r="BP30" s="14"/>
      <c r="BQ30" s="14">
        <v>377269.23681000003</v>
      </c>
      <c r="BR30" s="14">
        <v>366246.04547000001</v>
      </c>
      <c r="BS30" s="14">
        <v>45037.585350000001</v>
      </c>
      <c r="BT30" s="14">
        <v>45037.585350000001</v>
      </c>
      <c r="BU30" s="14">
        <v>0</v>
      </c>
      <c r="BV30" s="14">
        <v>0</v>
      </c>
      <c r="BW30" s="14">
        <v>54172.501069999998</v>
      </c>
      <c r="BX30" s="14">
        <v>54115.906430000003</v>
      </c>
      <c r="BY30" s="14">
        <v>369017.02752</v>
      </c>
      <c r="BZ30" s="14">
        <v>155563.59393</v>
      </c>
      <c r="CA30" s="12">
        <f t="shared" si="2"/>
        <v>1150435.390685</v>
      </c>
      <c r="CB30" s="12">
        <f t="shared" si="3"/>
        <v>663603.07478000002</v>
      </c>
      <c r="CC30" s="13">
        <f t="shared" si="4"/>
        <v>5690987.4775550012</v>
      </c>
      <c r="CD30" s="13">
        <f t="shared" si="5"/>
        <v>2761226.9115840001</v>
      </c>
      <c r="CE30" s="16">
        <f t="shared" si="16"/>
        <v>1.6058009290939752</v>
      </c>
      <c r="CF30" s="16">
        <f t="shared" si="17"/>
        <v>2.1471020000956718</v>
      </c>
    </row>
    <row r="31" spans="1:84" s="1" customFormat="1" x14ac:dyDescent="0.35">
      <c r="A31" s="12">
        <v>22</v>
      </c>
      <c r="B31" s="11">
        <v>44650</v>
      </c>
      <c r="C31" s="12">
        <v>919379.21774999995</v>
      </c>
      <c r="D31" s="12">
        <v>396981.57496</v>
      </c>
      <c r="E31" s="12">
        <v>710418.14417999994</v>
      </c>
      <c r="F31" s="12">
        <v>0</v>
      </c>
      <c r="G31" s="12">
        <v>2333557.1831499995</v>
      </c>
      <c r="H31" s="12">
        <v>1090008.3191</v>
      </c>
      <c r="I31" s="12">
        <v>0</v>
      </c>
      <c r="J31" s="12">
        <v>0</v>
      </c>
      <c r="K31" s="12">
        <v>1700000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4559246.7381999996</v>
      </c>
      <c r="T31" s="12">
        <v>4559246.7381999996</v>
      </c>
      <c r="U31" s="12">
        <v>964804.22265999997</v>
      </c>
      <c r="V31" s="12">
        <v>0</v>
      </c>
      <c r="W31" s="12">
        <f t="shared" si="0"/>
        <v>9257797.0606200006</v>
      </c>
      <c r="X31" s="12">
        <f t="shared" si="1"/>
        <v>6046236.6322599994</v>
      </c>
      <c r="Y31" s="12">
        <v>1429339.1937960002</v>
      </c>
      <c r="Z31" s="12">
        <v>709522.53369499999</v>
      </c>
      <c r="AA31" s="12">
        <v>3988842.4961100006</v>
      </c>
      <c r="AB31" s="12">
        <v>1870090.3031040009</v>
      </c>
      <c r="AC31" s="12">
        <v>743045.47161999997</v>
      </c>
      <c r="AD31" s="12">
        <v>738181.55634999997</v>
      </c>
      <c r="AE31" s="12">
        <v>0</v>
      </c>
      <c r="AF31" s="12">
        <v>0</v>
      </c>
      <c r="AG31" s="12">
        <v>501188.42804999999</v>
      </c>
      <c r="AH31" s="12">
        <v>92527.70925</v>
      </c>
      <c r="AI31" s="12">
        <v>0</v>
      </c>
      <c r="AJ31" s="12">
        <v>0</v>
      </c>
      <c r="AK31" s="12">
        <v>0</v>
      </c>
      <c r="AL31" s="12">
        <v>0</v>
      </c>
      <c r="AM31" s="12">
        <v>9424.7036199999984</v>
      </c>
      <c r="AN31" s="12">
        <v>0</v>
      </c>
      <c r="AO31" s="12">
        <v>0</v>
      </c>
      <c r="AP31" s="12">
        <v>0</v>
      </c>
      <c r="AQ31" s="12">
        <v>58.189334000000002</v>
      </c>
      <c r="AR31" s="12">
        <v>0</v>
      </c>
      <c r="AS31" s="12">
        <v>10749.610178999999</v>
      </c>
      <c r="AT31" s="12">
        <v>7671.5102789999992</v>
      </c>
      <c r="AU31" s="12">
        <v>11089.715749999999</v>
      </c>
      <c r="AV31" s="12">
        <v>503.22992999999968</v>
      </c>
      <c r="AW31" s="12">
        <v>144993.17393000002</v>
      </c>
      <c r="AX31" s="12">
        <v>144745.8456</v>
      </c>
      <c r="AY31" s="14">
        <v>134249.09187</v>
      </c>
      <c r="AZ31" s="14">
        <v>13338.26474000001</v>
      </c>
      <c r="BA31" s="14">
        <v>0</v>
      </c>
      <c r="BB31" s="14">
        <v>0</v>
      </c>
      <c r="BC31" s="14">
        <v>0</v>
      </c>
      <c r="BD31" s="14">
        <v>0</v>
      </c>
      <c r="BE31" s="14">
        <v>0</v>
      </c>
      <c r="BF31" s="14">
        <v>0</v>
      </c>
      <c r="BG31" s="12">
        <f t="shared" si="28"/>
        <v>6972980.0742590008</v>
      </c>
      <c r="BH31" s="12">
        <f t="shared" si="29"/>
        <v>3576580.9529480003</v>
      </c>
      <c r="BI31" s="14">
        <v>39799.104845000009</v>
      </c>
      <c r="BJ31" s="14">
        <v>13.497610000002197</v>
      </c>
      <c r="BK31" s="14">
        <v>266136.86851999996</v>
      </c>
      <c r="BL31" s="14">
        <v>42148.416500000007</v>
      </c>
      <c r="BM31" s="14">
        <v>0</v>
      </c>
      <c r="BN31" s="14">
        <v>0</v>
      </c>
      <c r="BO31" s="14">
        <v>0</v>
      </c>
      <c r="BP31" s="14"/>
      <c r="BQ31" s="14">
        <v>375573.27398</v>
      </c>
      <c r="BR31" s="14">
        <v>368855.30922</v>
      </c>
      <c r="BS31" s="14">
        <v>45037.585350000001</v>
      </c>
      <c r="BT31" s="14">
        <v>45037.585350000001</v>
      </c>
      <c r="BU31" s="14">
        <v>0</v>
      </c>
      <c r="BV31" s="14">
        <v>0</v>
      </c>
      <c r="BW31" s="14">
        <v>145208.48619000003</v>
      </c>
      <c r="BX31" s="14">
        <v>144853.50173000002</v>
      </c>
      <c r="BY31" s="14">
        <v>318157.23326000007</v>
      </c>
      <c r="BZ31" s="14">
        <v>112504.75762000003</v>
      </c>
      <c r="CA31" s="12">
        <f t="shared" si="2"/>
        <v>1189912.5521450001</v>
      </c>
      <c r="CB31" s="12">
        <f t="shared" si="3"/>
        <v>713413.06803000008</v>
      </c>
      <c r="CC31" s="13">
        <f t="shared" si="4"/>
        <v>5783067.5221140012</v>
      </c>
      <c r="CD31" s="13">
        <f t="shared" si="5"/>
        <v>2863167.8849180001</v>
      </c>
      <c r="CE31" s="16">
        <f t="shared" si="16"/>
        <v>1.6008454034504878</v>
      </c>
      <c r="CF31" s="16">
        <f t="shared" si="17"/>
        <v>2.1117296907768162</v>
      </c>
    </row>
    <row r="32" spans="1:84" s="1" customFormat="1" x14ac:dyDescent="0.35">
      <c r="A32" s="12">
        <v>23</v>
      </c>
      <c r="B32" s="11">
        <v>44651</v>
      </c>
      <c r="C32" s="12">
        <v>938079.48736999999</v>
      </c>
      <c r="D32" s="12">
        <v>411627.17257999995</v>
      </c>
      <c r="E32" s="12">
        <v>678705.94185000006</v>
      </c>
      <c r="F32" s="12">
        <v>0</v>
      </c>
      <c r="G32" s="12">
        <v>2334105.3537300001</v>
      </c>
      <c r="H32" s="12">
        <v>1090008.3191</v>
      </c>
      <c r="I32" s="12">
        <v>0</v>
      </c>
      <c r="J32" s="12">
        <v>0</v>
      </c>
      <c r="K32" s="12">
        <v>1700000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4675501.7753200009</v>
      </c>
      <c r="T32" s="12">
        <v>4675501.7753200009</v>
      </c>
      <c r="U32" s="12">
        <v>964804.22265999997</v>
      </c>
      <c r="V32" s="12">
        <v>0</v>
      </c>
      <c r="W32" s="12">
        <f t="shared" ref="W32" si="30">C32+E32+G32+I32+K32+M32+O32+Q32+S32-U32</f>
        <v>9361588.3356100004</v>
      </c>
      <c r="X32" s="12">
        <f t="shared" ref="X32" si="31">V32+T32+R32+P32+N32+L32+J32+H32+F32+D32</f>
        <v>6177137.2670000009</v>
      </c>
      <c r="Y32" s="12">
        <v>1425686.4631229998</v>
      </c>
      <c r="Z32" s="12">
        <v>714281.72525299981</v>
      </c>
      <c r="AA32" s="12">
        <v>3986208.7047620011</v>
      </c>
      <c r="AB32" s="12">
        <v>1883649.9764960008</v>
      </c>
      <c r="AC32" s="12">
        <v>834346.93674000003</v>
      </c>
      <c r="AD32" s="12">
        <v>829491.68062999996</v>
      </c>
      <c r="AE32" s="12">
        <v>0.28799999999999998</v>
      </c>
      <c r="AF32" s="12">
        <v>0</v>
      </c>
      <c r="AG32" s="12">
        <v>493606.47521</v>
      </c>
      <c r="AH32" s="12">
        <v>92931.786370000002</v>
      </c>
      <c r="AI32" s="12">
        <v>0</v>
      </c>
      <c r="AJ32" s="12">
        <v>0</v>
      </c>
      <c r="AK32" s="12">
        <v>0</v>
      </c>
      <c r="AL32" s="12">
        <v>0</v>
      </c>
      <c r="AM32" s="12">
        <v>9424.7036199999984</v>
      </c>
      <c r="AN32" s="12">
        <v>0</v>
      </c>
      <c r="AO32" s="12">
        <v>0</v>
      </c>
      <c r="AP32" s="12">
        <v>0</v>
      </c>
      <c r="AQ32" s="12">
        <v>58.189334000000002</v>
      </c>
      <c r="AR32" s="12">
        <v>0</v>
      </c>
      <c r="AS32" s="12">
        <v>10852.119954</v>
      </c>
      <c r="AT32" s="12">
        <v>7755.471653999999</v>
      </c>
      <c r="AU32" s="12">
        <v>11006.243050000001</v>
      </c>
      <c r="AV32" s="12">
        <v>506.76282000000032</v>
      </c>
      <c r="AW32" s="12">
        <v>289507.10199</v>
      </c>
      <c r="AX32" s="12">
        <v>289014.13406000001</v>
      </c>
      <c r="AY32" s="14">
        <v>140189.13192000001</v>
      </c>
      <c r="AZ32" s="14">
        <v>10117.853990000009</v>
      </c>
      <c r="BA32" s="14">
        <v>0</v>
      </c>
      <c r="BB32" s="14">
        <v>0</v>
      </c>
      <c r="BC32" s="14">
        <v>0</v>
      </c>
      <c r="BD32" s="14">
        <v>0</v>
      </c>
      <c r="BE32" s="14">
        <v>0</v>
      </c>
      <c r="BF32" s="14">
        <v>0</v>
      </c>
      <c r="BG32" s="12">
        <f t="shared" si="28"/>
        <v>7200886.3577030003</v>
      </c>
      <c r="BH32" s="12">
        <f t="shared" ref="BH32" si="32">Z32+AB32+AD32+AF32+AH32+AJ32+AL32+AN32+AP32+AR32+AT32+AV32+AX32+AZ32+BB32+BD32+BF32</f>
        <v>3827749.3912730007</v>
      </c>
      <c r="BI32" s="14">
        <v>39332.924254999998</v>
      </c>
      <c r="BJ32" s="14">
        <v>13.695970000001601</v>
      </c>
      <c r="BK32" s="14">
        <v>268952.479215</v>
      </c>
      <c r="BL32" s="14">
        <v>42721.034444999998</v>
      </c>
      <c r="BM32" s="14">
        <v>0</v>
      </c>
      <c r="BN32" s="14">
        <v>0</v>
      </c>
      <c r="BO32" s="14">
        <v>0</v>
      </c>
      <c r="BP32" s="14"/>
      <c r="BQ32" s="14">
        <v>377316.88500999997</v>
      </c>
      <c r="BR32" s="14">
        <v>370793.87027999997</v>
      </c>
      <c r="BS32" s="14">
        <v>45037.585350000001</v>
      </c>
      <c r="BT32" s="14">
        <v>45037.585350000001</v>
      </c>
      <c r="BU32" s="14">
        <v>0</v>
      </c>
      <c r="BV32" s="14">
        <v>0</v>
      </c>
      <c r="BW32" s="14">
        <v>290832.67652000004</v>
      </c>
      <c r="BX32" s="14">
        <v>289676.92133000004</v>
      </c>
      <c r="BY32" s="14">
        <v>261310.63514</v>
      </c>
      <c r="BZ32" s="14">
        <v>112706.61356999999</v>
      </c>
      <c r="CA32" s="12">
        <f t="shared" ref="CA32" si="33">BI32+BK32+BM32+BO32+BQ32+BS32+BU32+BW32+BY32</f>
        <v>1282783.1854899998</v>
      </c>
      <c r="CB32" s="12">
        <f t="shared" ref="CB32" si="34">BJ32+BL32+BN32+BP32+BR32+BT32+BV32+BX32+BZ32</f>
        <v>860949.72094499995</v>
      </c>
      <c r="CC32" s="13">
        <f t="shared" ref="CC32" si="35">BG32-CA32</f>
        <v>5918103.1722130002</v>
      </c>
      <c r="CD32" s="13">
        <f t="shared" ref="CD32" si="36">BH32-CB32</f>
        <v>2966799.6703280006</v>
      </c>
      <c r="CE32" s="16">
        <f t="shared" si="16"/>
        <v>1.581856223724696</v>
      </c>
      <c r="CF32" s="16">
        <f t="shared" si="17"/>
        <v>2.0820877556309942</v>
      </c>
    </row>
    <row r="33" spans="1:84" s="1" customFormat="1" x14ac:dyDescent="0.35">
      <c r="A33" s="12">
        <v>23</v>
      </c>
      <c r="B33" s="11">
        <v>44652</v>
      </c>
      <c r="C33" s="12" t="s">
        <v>50</v>
      </c>
      <c r="D33" s="12" t="s">
        <v>50</v>
      </c>
      <c r="E33" s="12" t="s">
        <v>50</v>
      </c>
      <c r="F33" s="12" t="s">
        <v>50</v>
      </c>
      <c r="G33" s="12" t="s">
        <v>50</v>
      </c>
      <c r="H33" s="12" t="s">
        <v>50</v>
      </c>
      <c r="I33" s="12" t="s">
        <v>50</v>
      </c>
      <c r="J33" s="12" t="s">
        <v>50</v>
      </c>
      <c r="K33" s="12" t="s">
        <v>50</v>
      </c>
      <c r="L33" s="12" t="s">
        <v>50</v>
      </c>
      <c r="M33" s="12" t="s">
        <v>50</v>
      </c>
      <c r="N33" s="12" t="s">
        <v>50</v>
      </c>
      <c r="O33" s="12" t="s">
        <v>50</v>
      </c>
      <c r="P33" s="12" t="s">
        <v>50</v>
      </c>
      <c r="Q33" s="12" t="s">
        <v>50</v>
      </c>
      <c r="R33" s="12" t="s">
        <v>50</v>
      </c>
      <c r="S33" s="12" t="s">
        <v>50</v>
      </c>
      <c r="T33" s="12" t="s">
        <v>50</v>
      </c>
      <c r="U33" s="12" t="s">
        <v>50</v>
      </c>
      <c r="V33" s="12" t="s">
        <v>50</v>
      </c>
      <c r="W33" s="12" t="s">
        <v>50</v>
      </c>
      <c r="X33" s="12" t="s">
        <v>50</v>
      </c>
      <c r="Y33" s="12" t="s">
        <v>50</v>
      </c>
      <c r="Z33" s="12" t="s">
        <v>50</v>
      </c>
      <c r="AA33" s="12" t="s">
        <v>50</v>
      </c>
      <c r="AB33" s="12" t="s">
        <v>50</v>
      </c>
      <c r="AC33" s="12" t="s">
        <v>50</v>
      </c>
      <c r="AD33" s="12" t="s">
        <v>50</v>
      </c>
      <c r="AE33" s="12" t="s">
        <v>50</v>
      </c>
      <c r="AF33" s="12" t="s">
        <v>50</v>
      </c>
      <c r="AG33" s="12" t="s">
        <v>50</v>
      </c>
      <c r="AH33" s="12" t="s">
        <v>50</v>
      </c>
      <c r="AI33" s="12" t="s">
        <v>50</v>
      </c>
      <c r="AJ33" s="12" t="s">
        <v>50</v>
      </c>
      <c r="AK33" s="12" t="s">
        <v>50</v>
      </c>
      <c r="AL33" s="12" t="s">
        <v>50</v>
      </c>
      <c r="AM33" s="12" t="s">
        <v>50</v>
      </c>
      <c r="AN33" s="12" t="s">
        <v>50</v>
      </c>
      <c r="AO33" s="12" t="s">
        <v>50</v>
      </c>
      <c r="AP33" s="12" t="s">
        <v>50</v>
      </c>
      <c r="AQ33" s="12" t="s">
        <v>50</v>
      </c>
      <c r="AR33" s="12" t="s">
        <v>50</v>
      </c>
      <c r="AS33" s="12" t="s">
        <v>50</v>
      </c>
      <c r="AT33" s="12" t="s">
        <v>50</v>
      </c>
      <c r="AU33" s="12" t="s">
        <v>50</v>
      </c>
      <c r="AV33" s="12" t="s">
        <v>50</v>
      </c>
      <c r="AW33" s="12" t="s">
        <v>50</v>
      </c>
      <c r="AX33" s="12" t="s">
        <v>50</v>
      </c>
      <c r="AY33" s="14" t="s">
        <v>50</v>
      </c>
      <c r="AZ33" s="14" t="s">
        <v>50</v>
      </c>
      <c r="BA33" s="14" t="s">
        <v>50</v>
      </c>
      <c r="BB33" s="14" t="s">
        <v>50</v>
      </c>
      <c r="BC33" s="14" t="s">
        <v>50</v>
      </c>
      <c r="BD33" s="14" t="s">
        <v>50</v>
      </c>
      <c r="BE33" s="14" t="s">
        <v>50</v>
      </c>
      <c r="BF33" s="14" t="s">
        <v>50</v>
      </c>
      <c r="BG33" s="12" t="s">
        <v>50</v>
      </c>
      <c r="BH33" s="12" t="s">
        <v>50</v>
      </c>
      <c r="BI33" s="14" t="s">
        <v>50</v>
      </c>
      <c r="BJ33" s="14" t="s">
        <v>50</v>
      </c>
      <c r="BK33" s="14" t="s">
        <v>50</v>
      </c>
      <c r="BL33" s="14" t="s">
        <v>50</v>
      </c>
      <c r="BM33" s="14" t="s">
        <v>50</v>
      </c>
      <c r="BN33" s="14" t="s">
        <v>50</v>
      </c>
      <c r="BO33" s="14" t="s">
        <v>50</v>
      </c>
      <c r="BP33" s="14" t="s">
        <v>50</v>
      </c>
      <c r="BQ33" s="14" t="s">
        <v>50</v>
      </c>
      <c r="BR33" s="14" t="s">
        <v>50</v>
      </c>
      <c r="BS33" s="14" t="s">
        <v>50</v>
      </c>
      <c r="BT33" s="14" t="s">
        <v>50</v>
      </c>
      <c r="BU33" s="14" t="s">
        <v>50</v>
      </c>
      <c r="BV33" s="14" t="s">
        <v>50</v>
      </c>
      <c r="BW33" s="14" t="s">
        <v>50</v>
      </c>
      <c r="BX33" s="14" t="s">
        <v>50</v>
      </c>
      <c r="BY33" s="14" t="s">
        <v>50</v>
      </c>
      <c r="BZ33" s="14" t="s">
        <v>50</v>
      </c>
      <c r="CA33" s="12" t="s">
        <v>50</v>
      </c>
      <c r="CB33" s="12" t="s">
        <v>50</v>
      </c>
      <c r="CC33" s="13" t="s">
        <v>50</v>
      </c>
      <c r="CD33" s="13" t="s">
        <v>50</v>
      </c>
      <c r="CE33" s="16">
        <f>AVERAGE(CE10:CE32)</f>
        <v>1.5199217770806193</v>
      </c>
      <c r="CF33" s="16">
        <f>AVERAGE(CF10:CF32)</f>
        <v>1.8817195398932411</v>
      </c>
    </row>
    <row r="34" spans="1:84" s="1" customFormat="1" x14ac:dyDescent="0.35"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</row>
    <row r="35" spans="1:84" s="1" customFormat="1" ht="30" customHeight="1" x14ac:dyDescent="0.35"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</row>
    <row r="36" spans="1:84" s="1" customFormat="1" x14ac:dyDescent="0.35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</row>
    <row r="37" spans="1:84" s="1" customFormat="1" ht="30" customHeight="1" x14ac:dyDescent="0.35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</row>
    <row r="38" spans="1:84" s="1" customFormat="1" x14ac:dyDescent="0.35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</row>
    <row r="39" spans="1:84" s="1" customFormat="1" ht="30" customHeight="1" x14ac:dyDescent="0.35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</row>
    <row r="40" spans="1:84" s="1" customFormat="1" x14ac:dyDescent="0.35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</row>
    <row r="41" spans="1:84" s="1" customFormat="1" ht="30" customHeight="1" x14ac:dyDescent="0.35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</row>
    <row r="42" spans="1:84" s="1" customFormat="1" x14ac:dyDescent="0.35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</row>
    <row r="43" spans="1:84" s="1" customFormat="1" ht="30" customHeight="1" x14ac:dyDescent="0.35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</row>
    <row r="44" spans="1:84" s="1" customFormat="1" x14ac:dyDescent="0.35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</row>
    <row r="45" spans="1:84" s="1" customFormat="1" x14ac:dyDescent="0.35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</row>
    <row r="46" spans="1:84" s="1" customFormat="1" x14ac:dyDescent="0.35"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</row>
    <row r="47" spans="1:84" s="1" customFormat="1" ht="30" customHeight="1" x14ac:dyDescent="0.35"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</row>
    <row r="48" spans="1:84" s="1" customFormat="1" x14ac:dyDescent="0.35"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</row>
    <row r="49" spans="3:82" s="1" customFormat="1" ht="30" customHeight="1" x14ac:dyDescent="0.35"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</row>
    <row r="50" spans="3:82" s="1" customFormat="1" x14ac:dyDescent="0.35"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</row>
    <row r="51" spans="3:82" s="1" customFormat="1" ht="30" customHeight="1" x14ac:dyDescent="0.35"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</row>
    <row r="52" spans="3:82" s="1" customFormat="1" x14ac:dyDescent="0.35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</row>
    <row r="53" spans="3:82" s="1" customFormat="1" ht="30" customHeight="1" x14ac:dyDescent="0.35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</row>
    <row r="54" spans="3:82" s="1" customFormat="1" x14ac:dyDescent="0.35"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</row>
    <row r="55" spans="3:82" s="1" customFormat="1" ht="30" customHeight="1" x14ac:dyDescent="0.35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</row>
    <row r="56" spans="3:82" s="1" customFormat="1" x14ac:dyDescent="0.35"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</row>
    <row r="57" spans="3:82" s="1" customFormat="1" ht="30" customHeight="1" x14ac:dyDescent="0.35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</row>
    <row r="58" spans="3:82" s="1" customFormat="1" x14ac:dyDescent="0.35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</row>
    <row r="59" spans="3:82" s="1" customFormat="1" ht="30" customHeight="1" x14ac:dyDescent="0.35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</row>
    <row r="60" spans="3:82" s="1" customFormat="1" x14ac:dyDescent="0.35"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</row>
    <row r="61" spans="3:82" s="1" customFormat="1" ht="30" customHeight="1" x14ac:dyDescent="0.3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</row>
    <row r="62" spans="3:82" s="1" customFormat="1" x14ac:dyDescent="0.35"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</row>
    <row r="63" spans="3:82" s="1" customFormat="1" ht="30" customHeight="1" x14ac:dyDescent="0.35"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</row>
    <row r="64" spans="3:82" s="1" customFormat="1" x14ac:dyDescent="0.35"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</row>
    <row r="65" spans="3:82" s="1" customFormat="1" ht="30" customHeight="1" x14ac:dyDescent="0.35"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</row>
    <row r="66" spans="3:82" s="1" customFormat="1" x14ac:dyDescent="0.3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</row>
    <row r="67" spans="3:82" s="1" customFormat="1" ht="30" customHeight="1" x14ac:dyDescent="0.35"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</row>
    <row r="68" spans="3:82" s="1" customFormat="1" x14ac:dyDescent="0.35"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</row>
    <row r="69" spans="3:82" s="1" customFormat="1" ht="30" customHeight="1" x14ac:dyDescent="0.35"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</row>
    <row r="70" spans="3:82" s="1" customFormat="1" x14ac:dyDescent="0.35"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</row>
    <row r="71" spans="3:82" s="1" customFormat="1" ht="30" customHeight="1" x14ac:dyDescent="0.35"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</row>
    <row r="72" spans="3:82" s="1" customFormat="1" x14ac:dyDescent="0.35"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</row>
    <row r="73" spans="3:82" s="1" customFormat="1" ht="30" customHeight="1" x14ac:dyDescent="0.35"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</row>
    <row r="74" spans="3:82" s="1" customFormat="1" x14ac:dyDescent="0.35"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</row>
    <row r="75" spans="3:82" s="1" customFormat="1" ht="30" customHeight="1" x14ac:dyDescent="0.35"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</row>
    <row r="76" spans="3:82" s="1" customFormat="1" x14ac:dyDescent="0.35"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</row>
    <row r="77" spans="3:82" s="1" customFormat="1" ht="30" customHeight="1" x14ac:dyDescent="0.35"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</row>
    <row r="78" spans="3:82" s="1" customFormat="1" x14ac:dyDescent="0.35"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</row>
    <row r="79" spans="3:82" s="1" customFormat="1" ht="30" customHeight="1" x14ac:dyDescent="0.35"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</row>
    <row r="80" spans="3:82" s="1" customFormat="1" x14ac:dyDescent="0.35"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</row>
    <row r="81" spans="3:82" s="1" customFormat="1" ht="30" customHeight="1" x14ac:dyDescent="0.35"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</row>
    <row r="82" spans="3:82" s="1" customFormat="1" x14ac:dyDescent="0.35"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</row>
    <row r="83" spans="3:82" s="1" customFormat="1" ht="30" customHeight="1" x14ac:dyDescent="0.35"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</row>
    <row r="84" spans="3:82" s="1" customFormat="1" x14ac:dyDescent="0.35"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</row>
    <row r="85" spans="3:82" s="1" customFormat="1" ht="30" customHeight="1" x14ac:dyDescent="0.35"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</row>
    <row r="86" spans="3:82" s="1" customFormat="1" x14ac:dyDescent="0.35"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</row>
    <row r="87" spans="3:82" s="1" customFormat="1" ht="30" customHeight="1" x14ac:dyDescent="0.35"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</row>
    <row r="88" spans="3:82" s="1" customFormat="1" x14ac:dyDescent="0.35"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</row>
    <row r="89" spans="3:82" s="1" customFormat="1" ht="30" customHeight="1" x14ac:dyDescent="0.35"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</row>
    <row r="90" spans="3:82" s="1" customFormat="1" x14ac:dyDescent="0.35"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</row>
    <row r="91" spans="3:82" s="1" customFormat="1" ht="30" customHeight="1" x14ac:dyDescent="0.35"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</row>
    <row r="92" spans="3:82" s="1" customFormat="1" x14ac:dyDescent="0.35"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</row>
    <row r="93" spans="3:82" s="1" customFormat="1" ht="30" customHeight="1" x14ac:dyDescent="0.35"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</row>
    <row r="94" spans="3:82" s="1" customFormat="1" x14ac:dyDescent="0.35"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</row>
    <row r="95" spans="3:82" s="1" customFormat="1" ht="30" customHeight="1" x14ac:dyDescent="0.35"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</row>
    <row r="96" spans="3:82" s="1" customFormat="1" x14ac:dyDescent="0.35"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</row>
    <row r="97" spans="3:82" s="1" customFormat="1" x14ac:dyDescent="0.35"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</row>
    <row r="98" spans="3:82" s="1" customFormat="1" x14ac:dyDescent="0.35"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</row>
    <row r="99" spans="3:82" s="1" customFormat="1" x14ac:dyDescent="0.35"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</row>
    <row r="100" spans="3:82" s="1" customFormat="1" x14ac:dyDescent="0.35"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</row>
    <row r="101" spans="3:82" s="1" customFormat="1" x14ac:dyDescent="0.35"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</row>
    <row r="102" spans="3:82" s="1" customFormat="1" x14ac:dyDescent="0.35"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</row>
    <row r="103" spans="3:82" s="1" customFormat="1" x14ac:dyDescent="0.35"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</row>
    <row r="104" spans="3:82" s="1" customFormat="1" x14ac:dyDescent="0.35"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</row>
    <row r="105" spans="3:82" s="1" customFormat="1" x14ac:dyDescent="0.35"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</row>
    <row r="106" spans="3:82" s="1" customFormat="1" x14ac:dyDescent="0.35"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</row>
    <row r="107" spans="3:82" s="1" customFormat="1" x14ac:dyDescent="0.35"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</row>
    <row r="108" spans="3:82" s="1" customFormat="1" x14ac:dyDescent="0.35"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</row>
    <row r="109" spans="3:82" s="1" customFormat="1" x14ac:dyDescent="0.35"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</row>
    <row r="110" spans="3:82" s="1" customFormat="1" x14ac:dyDescent="0.35"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</row>
    <row r="111" spans="3:82" s="1" customFormat="1" x14ac:dyDescent="0.35"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</row>
    <row r="112" spans="3:82" s="1" customFormat="1" x14ac:dyDescent="0.35"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</row>
    <row r="113" spans="1:86" x14ac:dyDescent="0.35">
      <c r="A113" s="1"/>
      <c r="B113" s="1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"/>
      <c r="CF113" s="1"/>
      <c r="CG113" s="1"/>
      <c r="CH113" s="1"/>
    </row>
    <row r="114" spans="1:86" x14ac:dyDescent="0.35">
      <c r="A114" s="1"/>
      <c r="B114" s="1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"/>
      <c r="CF114" s="1"/>
      <c r="CG114" s="1"/>
      <c r="CH114" s="1"/>
    </row>
    <row r="115" spans="1:86" x14ac:dyDescent="0.35">
      <c r="A115" s="1"/>
      <c r="B115" s="1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"/>
      <c r="CF115" s="1"/>
      <c r="CG115" s="1"/>
      <c r="CH115" s="1"/>
    </row>
    <row r="116" spans="1:86" x14ac:dyDescent="0.35">
      <c r="A116" s="1"/>
      <c r="B116" s="1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"/>
      <c r="CF116" s="1"/>
      <c r="CG116" s="1"/>
      <c r="CH116" s="1"/>
    </row>
    <row r="117" spans="1:86" x14ac:dyDescent="0.35">
      <c r="A117" s="1"/>
      <c r="B117" s="1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"/>
      <c r="CF117" s="1"/>
      <c r="CG117" s="1"/>
      <c r="CH117" s="1"/>
    </row>
    <row r="118" spans="1:86" x14ac:dyDescent="0.35">
      <c r="A118" s="1"/>
      <c r="B118" s="1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"/>
      <c r="CF118" s="1"/>
      <c r="CG118" s="1"/>
      <c r="CH118" s="1"/>
    </row>
    <row r="119" spans="1:86" x14ac:dyDescent="0.35">
      <c r="A119" s="1"/>
      <c r="B119" s="1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"/>
      <c r="CF119" s="1"/>
      <c r="CG119" s="1"/>
      <c r="CH119" s="1"/>
    </row>
    <row r="120" spans="1:86" x14ac:dyDescent="0.35"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</row>
    <row r="121" spans="1:86" x14ac:dyDescent="0.35"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</row>
    <row r="122" spans="1:86" x14ac:dyDescent="0.35"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</row>
    <row r="123" spans="1:86" x14ac:dyDescent="0.35"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</row>
    <row r="124" spans="1:86" x14ac:dyDescent="0.35"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</row>
    <row r="125" spans="1:86" x14ac:dyDescent="0.35"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</row>
    <row r="126" spans="1:86" x14ac:dyDescent="0.35"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</row>
    <row r="127" spans="1:86" x14ac:dyDescent="0.35"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</row>
    <row r="128" spans="1:86" x14ac:dyDescent="0.35"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</row>
    <row r="129" spans="3:82" x14ac:dyDescent="0.35"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</row>
    <row r="130" spans="3:82" x14ac:dyDescent="0.35"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</row>
    <row r="131" spans="3:82" x14ac:dyDescent="0.35"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</row>
    <row r="132" spans="3:82" x14ac:dyDescent="0.35"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</row>
    <row r="133" spans="3:82" x14ac:dyDescent="0.35"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</row>
    <row r="134" spans="3:82" x14ac:dyDescent="0.35"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</row>
    <row r="135" spans="3:82" x14ac:dyDescent="0.35"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</row>
    <row r="136" spans="3:82" x14ac:dyDescent="0.35"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</row>
    <row r="137" spans="3:82" x14ac:dyDescent="0.35"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</row>
    <row r="138" spans="3:82" x14ac:dyDescent="0.35"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</row>
    <row r="139" spans="3:82" x14ac:dyDescent="0.35"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</row>
    <row r="140" spans="3:82" x14ac:dyDescent="0.35"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</row>
    <row r="141" spans="3:82" x14ac:dyDescent="0.35"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</row>
    <row r="142" spans="3:82" x14ac:dyDescent="0.35"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</row>
    <row r="143" spans="3:82" x14ac:dyDescent="0.35"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</row>
    <row r="144" spans="3:82" x14ac:dyDescent="0.35"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</row>
    <row r="145" spans="3:82" x14ac:dyDescent="0.35"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</row>
    <row r="146" spans="3:82" x14ac:dyDescent="0.35"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</row>
    <row r="147" spans="3:82" x14ac:dyDescent="0.35"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</row>
    <row r="148" spans="3:82" x14ac:dyDescent="0.35"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</row>
    <row r="149" spans="3:82" x14ac:dyDescent="0.35"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</row>
    <row r="150" spans="3:82" x14ac:dyDescent="0.35"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</row>
    <row r="151" spans="3:82" x14ac:dyDescent="0.35"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</row>
    <row r="152" spans="3:82" x14ac:dyDescent="0.35"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</row>
    <row r="153" spans="3:82" x14ac:dyDescent="0.35"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</row>
    <row r="154" spans="3:82" x14ac:dyDescent="0.35"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</row>
    <row r="155" spans="3:82" x14ac:dyDescent="0.35"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</row>
    <row r="156" spans="3:82" x14ac:dyDescent="0.35"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</row>
    <row r="157" spans="3:82" x14ac:dyDescent="0.35"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</row>
    <row r="158" spans="3:82" x14ac:dyDescent="0.35"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</row>
    <row r="159" spans="3:82" x14ac:dyDescent="0.35"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</row>
    <row r="160" spans="3:82" x14ac:dyDescent="0.35"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</row>
    <row r="161" spans="3:82" x14ac:dyDescent="0.35"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</row>
    <row r="162" spans="3:82" x14ac:dyDescent="0.35"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</row>
    <row r="163" spans="3:82" x14ac:dyDescent="0.35"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</row>
    <row r="164" spans="3:82" x14ac:dyDescent="0.35"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</row>
    <row r="165" spans="3:82" x14ac:dyDescent="0.35"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</row>
    <row r="166" spans="3:82" x14ac:dyDescent="0.35"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</row>
    <row r="167" spans="3:82" x14ac:dyDescent="0.35"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</row>
    <row r="168" spans="3:82" x14ac:dyDescent="0.35"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</row>
    <row r="169" spans="3:82" x14ac:dyDescent="0.35"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</row>
    <row r="170" spans="3:82" x14ac:dyDescent="0.35"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</row>
    <row r="171" spans="3:82" x14ac:dyDescent="0.35"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</row>
    <row r="172" spans="3:82" x14ac:dyDescent="0.35"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</row>
    <row r="173" spans="3:82" x14ac:dyDescent="0.35"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</row>
    <row r="174" spans="3:82" x14ac:dyDescent="0.35"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</row>
    <row r="175" spans="3:82" x14ac:dyDescent="0.35"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</row>
    <row r="176" spans="3:82" x14ac:dyDescent="0.35"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</row>
    <row r="177" spans="3:82" x14ac:dyDescent="0.35"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</row>
    <row r="178" spans="3:82" x14ac:dyDescent="0.35"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</row>
    <row r="179" spans="3:82" x14ac:dyDescent="0.35"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</row>
    <row r="180" spans="3:82" x14ac:dyDescent="0.35"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</row>
    <row r="181" spans="3:82" x14ac:dyDescent="0.35"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</row>
    <row r="182" spans="3:82" x14ac:dyDescent="0.35"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</row>
    <row r="183" spans="3:82" x14ac:dyDescent="0.35"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</row>
    <row r="184" spans="3:82" x14ac:dyDescent="0.35"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</row>
    <row r="185" spans="3:82" x14ac:dyDescent="0.35"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</row>
    <row r="186" spans="3:82" x14ac:dyDescent="0.35"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</row>
    <row r="187" spans="3:82" x14ac:dyDescent="0.35"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</row>
    <row r="188" spans="3:82" x14ac:dyDescent="0.35"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</row>
    <row r="189" spans="3:82" x14ac:dyDescent="0.35"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</row>
    <row r="190" spans="3:82" x14ac:dyDescent="0.35"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</row>
    <row r="191" spans="3:82" x14ac:dyDescent="0.35"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</row>
    <row r="192" spans="3:82" x14ac:dyDescent="0.35"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</row>
    <row r="193" spans="3:82" x14ac:dyDescent="0.35"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</row>
    <row r="194" spans="3:82" x14ac:dyDescent="0.35"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</row>
    <row r="195" spans="3:82" x14ac:dyDescent="0.35"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</row>
    <row r="196" spans="3:82" x14ac:dyDescent="0.35"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</row>
    <row r="197" spans="3:82" x14ac:dyDescent="0.35"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</row>
    <row r="198" spans="3:82" x14ac:dyDescent="0.35"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</row>
    <row r="199" spans="3:82" x14ac:dyDescent="0.35"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</row>
    <row r="200" spans="3:82" x14ac:dyDescent="0.35"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</row>
    <row r="201" spans="3:82" x14ac:dyDescent="0.35"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</row>
    <row r="202" spans="3:82" x14ac:dyDescent="0.35"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</row>
    <row r="203" spans="3:82" x14ac:dyDescent="0.35"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</row>
    <row r="204" spans="3:82" x14ac:dyDescent="0.35"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</row>
    <row r="205" spans="3:82" x14ac:dyDescent="0.35"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</row>
    <row r="206" spans="3:82" x14ac:dyDescent="0.35"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</row>
    <row r="207" spans="3:82" x14ac:dyDescent="0.35"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</row>
    <row r="208" spans="3:82" x14ac:dyDescent="0.35"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</row>
    <row r="209" spans="3:82" x14ac:dyDescent="0.35"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</row>
    <row r="210" spans="3:82" x14ac:dyDescent="0.35"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</row>
    <row r="211" spans="3:82" x14ac:dyDescent="0.35"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</row>
    <row r="212" spans="3:82" x14ac:dyDescent="0.35"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</row>
    <row r="213" spans="3:82" x14ac:dyDescent="0.35"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</row>
    <row r="214" spans="3:82" x14ac:dyDescent="0.35"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</row>
    <row r="215" spans="3:82" x14ac:dyDescent="0.35"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</row>
    <row r="216" spans="3:82" x14ac:dyDescent="0.35"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</row>
    <row r="217" spans="3:82" x14ac:dyDescent="0.35"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</row>
    <row r="218" spans="3:82" x14ac:dyDescent="0.35"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</row>
    <row r="219" spans="3:82" x14ac:dyDescent="0.35"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</row>
    <row r="220" spans="3:82" x14ac:dyDescent="0.35"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</row>
    <row r="221" spans="3:82" x14ac:dyDescent="0.35"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</row>
    <row r="222" spans="3:82" x14ac:dyDescent="0.35"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</row>
    <row r="223" spans="3:82" x14ac:dyDescent="0.35"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</row>
    <row r="224" spans="3:82" x14ac:dyDescent="0.35"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</row>
    <row r="225" spans="3:82" x14ac:dyDescent="0.35"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</row>
    <row r="226" spans="3:82" x14ac:dyDescent="0.35"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</row>
    <row r="227" spans="3:82" x14ac:dyDescent="0.35"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</row>
    <row r="228" spans="3:82" x14ac:dyDescent="0.35"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</row>
    <row r="229" spans="3:82" x14ac:dyDescent="0.35"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</row>
    <row r="230" spans="3:82" x14ac:dyDescent="0.35"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</row>
    <row r="231" spans="3:82" x14ac:dyDescent="0.35"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</row>
    <row r="232" spans="3:82" x14ac:dyDescent="0.35"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</row>
    <row r="233" spans="3:82" x14ac:dyDescent="0.35"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</row>
    <row r="234" spans="3:82" x14ac:dyDescent="0.35"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</row>
    <row r="235" spans="3:82" x14ac:dyDescent="0.35"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</row>
    <row r="236" spans="3:82" x14ac:dyDescent="0.35"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</row>
    <row r="237" spans="3:82" x14ac:dyDescent="0.35"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</row>
    <row r="238" spans="3:82" x14ac:dyDescent="0.35"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</row>
    <row r="239" spans="3:82" x14ac:dyDescent="0.35"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</row>
    <row r="240" spans="3:82" x14ac:dyDescent="0.35"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</row>
    <row r="241" spans="3:82" x14ac:dyDescent="0.35"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</row>
    <row r="242" spans="3:82" x14ac:dyDescent="0.35"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</row>
    <row r="243" spans="3:82" x14ac:dyDescent="0.35"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</row>
    <row r="244" spans="3:82" x14ac:dyDescent="0.35"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</row>
    <row r="245" spans="3:82" x14ac:dyDescent="0.35"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</row>
    <row r="246" spans="3:82" x14ac:dyDescent="0.35"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</row>
    <row r="247" spans="3:82" x14ac:dyDescent="0.35"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</row>
    <row r="248" spans="3:82" x14ac:dyDescent="0.35"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</row>
    <row r="249" spans="3:82" x14ac:dyDescent="0.35"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</row>
    <row r="250" spans="3:82" x14ac:dyDescent="0.35"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</row>
    <row r="251" spans="3:82" x14ac:dyDescent="0.35"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</row>
    <row r="252" spans="3:82" x14ac:dyDescent="0.35"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</row>
    <row r="253" spans="3:82" x14ac:dyDescent="0.35"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</row>
    <row r="254" spans="3:82" x14ac:dyDescent="0.35"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</row>
    <row r="255" spans="3:82" x14ac:dyDescent="0.35"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</row>
    <row r="256" spans="3:82" x14ac:dyDescent="0.35"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</row>
    <row r="257" spans="3:82" x14ac:dyDescent="0.35"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</row>
    <row r="258" spans="3:82" x14ac:dyDescent="0.35"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</row>
    <row r="259" spans="3:82" x14ac:dyDescent="0.35"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</row>
    <row r="260" spans="3:82" x14ac:dyDescent="0.35"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</row>
    <row r="261" spans="3:82" x14ac:dyDescent="0.35"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</row>
    <row r="262" spans="3:82" x14ac:dyDescent="0.35"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</row>
    <row r="263" spans="3:82" x14ac:dyDescent="0.35"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</row>
    <row r="264" spans="3:82" x14ac:dyDescent="0.35"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</row>
    <row r="265" spans="3:82" x14ac:dyDescent="0.35"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</row>
    <row r="266" spans="3:82" x14ac:dyDescent="0.35"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</row>
    <row r="267" spans="3:82" x14ac:dyDescent="0.35"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</row>
    <row r="268" spans="3:82" x14ac:dyDescent="0.35"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</row>
    <row r="269" spans="3:82" x14ac:dyDescent="0.35"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</row>
    <row r="270" spans="3:82" x14ac:dyDescent="0.35"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</row>
    <row r="271" spans="3:82" x14ac:dyDescent="0.35"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</row>
    <row r="272" spans="3:82" x14ac:dyDescent="0.35"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</row>
    <row r="273" spans="3:82" x14ac:dyDescent="0.35"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</row>
    <row r="274" spans="3:82" x14ac:dyDescent="0.35"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</row>
    <row r="275" spans="3:82" x14ac:dyDescent="0.35"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</row>
    <row r="276" spans="3:82" x14ac:dyDescent="0.35"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</row>
    <row r="277" spans="3:82" x14ac:dyDescent="0.35"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</row>
    <row r="278" spans="3:82" x14ac:dyDescent="0.35"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</row>
    <row r="279" spans="3:82" x14ac:dyDescent="0.35"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</row>
    <row r="280" spans="3:82" x14ac:dyDescent="0.35"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</row>
    <row r="281" spans="3:82" x14ac:dyDescent="0.35"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</row>
    <row r="282" spans="3:82" x14ac:dyDescent="0.35"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</row>
    <row r="283" spans="3:82" x14ac:dyDescent="0.35"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</row>
    <row r="284" spans="3:82" x14ac:dyDescent="0.35"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</row>
    <row r="285" spans="3:82" x14ac:dyDescent="0.35"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</row>
    <row r="286" spans="3:82" x14ac:dyDescent="0.35"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</row>
    <row r="287" spans="3:82" x14ac:dyDescent="0.35"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</row>
    <row r="288" spans="3:82" x14ac:dyDescent="0.35"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</row>
    <row r="289" spans="3:82" x14ac:dyDescent="0.35"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</row>
    <row r="290" spans="3:82" x14ac:dyDescent="0.35"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</row>
    <row r="291" spans="3:82" x14ac:dyDescent="0.35"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</row>
    <row r="292" spans="3:82" x14ac:dyDescent="0.35"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</row>
    <row r="293" spans="3:82" x14ac:dyDescent="0.35"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</row>
    <row r="294" spans="3:82" x14ac:dyDescent="0.35"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</row>
    <row r="295" spans="3:82" x14ac:dyDescent="0.35"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</row>
    <row r="296" spans="3:82" x14ac:dyDescent="0.35"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</row>
    <row r="297" spans="3:82" x14ac:dyDescent="0.35"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</row>
    <row r="298" spans="3:82" x14ac:dyDescent="0.35"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</row>
    <row r="299" spans="3:82" x14ac:dyDescent="0.35"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</row>
    <row r="300" spans="3:82" x14ac:dyDescent="0.35"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</row>
    <row r="301" spans="3:82" x14ac:dyDescent="0.35"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</row>
    <row r="302" spans="3:82" x14ac:dyDescent="0.35"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</row>
    <row r="303" spans="3:82" x14ac:dyDescent="0.35"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</row>
    <row r="304" spans="3:82" x14ac:dyDescent="0.35"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</row>
    <row r="305" spans="3:82" x14ac:dyDescent="0.35"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</row>
    <row r="306" spans="3:82" x14ac:dyDescent="0.35"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</row>
    <row r="307" spans="3:82" x14ac:dyDescent="0.35"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</row>
  </sheetData>
  <mergeCells count="48">
    <mergeCell ref="A1:CB1"/>
    <mergeCell ref="AX2:AZ2"/>
    <mergeCell ref="A6:A8"/>
    <mergeCell ref="B6:B8"/>
    <mergeCell ref="C6:X6"/>
    <mergeCell ref="Y6:BH6"/>
    <mergeCell ref="BI6:CB6"/>
    <mergeCell ref="U7:V7"/>
    <mergeCell ref="W7:X7"/>
    <mergeCell ref="Y7:Z7"/>
    <mergeCell ref="AK7:AL7"/>
    <mergeCell ref="AM7:AN7"/>
    <mergeCell ref="AO7:AP7"/>
    <mergeCell ref="AQ7:AR7"/>
    <mergeCell ref="AS7:AT7"/>
    <mergeCell ref="AU7:AV7"/>
    <mergeCell ref="AC7:AD7"/>
    <mergeCell ref="AE7:AF7"/>
    <mergeCell ref="AG7:AH7"/>
    <mergeCell ref="AI7:AJ7"/>
    <mergeCell ref="BI7:BJ7"/>
    <mergeCell ref="M7:N7"/>
    <mergeCell ref="O7:P7"/>
    <mergeCell ref="Q7:R7"/>
    <mergeCell ref="S7:T7"/>
    <mergeCell ref="AA7:AB7"/>
    <mergeCell ref="C7:D7"/>
    <mergeCell ref="E7:F7"/>
    <mergeCell ref="G7:H7"/>
    <mergeCell ref="I7:J7"/>
    <mergeCell ref="K7:L7"/>
    <mergeCell ref="AW7:AX7"/>
    <mergeCell ref="AY7:AZ7"/>
    <mergeCell ref="BA7:BB7"/>
    <mergeCell ref="BC7:BD7"/>
    <mergeCell ref="BE7:BF7"/>
    <mergeCell ref="CE6:CF7"/>
    <mergeCell ref="BG7:BH7"/>
    <mergeCell ref="BW7:BX7"/>
    <mergeCell ref="BY7:BZ7"/>
    <mergeCell ref="CA7:CB7"/>
    <mergeCell ref="BK7:BL7"/>
    <mergeCell ref="BM7:BN7"/>
    <mergeCell ref="BO7:BP7"/>
    <mergeCell ref="BQ7:BR7"/>
    <mergeCell ref="BS7:BT7"/>
    <mergeCell ref="BU7:BV7"/>
    <mergeCell ref="CC6:CD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п.п. 10 пункту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Світлик Остап Павлович</dc:creator>
  <cp:lastModifiedBy>Кубський Юрій Богданович</cp:lastModifiedBy>
  <dcterms:created xsi:type="dcterms:W3CDTF">2015-06-05T18:17:20Z</dcterms:created>
  <dcterms:modified xsi:type="dcterms:W3CDTF">2022-04-08T12:56:26Z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a96b720-f7d6-4971-9140-a46bfc7c4028_Enabled">
    <vt:lpwstr>true</vt:lpwstr>
  </property>
  <property fmtid="{D5CDD505-2E9C-101B-9397-08002B2CF9AE}" pid="3" name="MSIP_Label_ca96b720-f7d6-4971-9140-a46bfc7c4028_SetDate">
    <vt:lpwstr>2022-03-09T13:30:07Z</vt:lpwstr>
  </property>
  <property fmtid="{D5CDD505-2E9C-101B-9397-08002B2CF9AE}" pid="4" name="MSIP_Label_ca96b720-f7d6-4971-9140-a46bfc7c4028_Method">
    <vt:lpwstr>Privileged</vt:lpwstr>
  </property>
  <property fmtid="{D5CDD505-2E9C-101B-9397-08002B2CF9AE}" pid="5" name="MSIP_Label_ca96b720-f7d6-4971-9140-a46bfc7c4028_Name">
    <vt:lpwstr>Публічна інформація (v3)</vt:lpwstr>
  </property>
  <property fmtid="{D5CDD505-2E9C-101B-9397-08002B2CF9AE}" pid="6" name="MSIP_Label_ca96b720-f7d6-4971-9140-a46bfc7c4028_SiteId">
    <vt:lpwstr>b39a729c-a0aa-4f10-9882-f542c55abba7</vt:lpwstr>
  </property>
  <property fmtid="{D5CDD505-2E9C-101B-9397-08002B2CF9AE}" pid="7" name="MSIP_Label_ca96b720-f7d6-4971-9140-a46bfc7c4028_ActionId">
    <vt:lpwstr>572b357d-80e7-450c-8eff-a9982d6a139d</vt:lpwstr>
  </property>
  <property fmtid="{D5CDD505-2E9C-101B-9397-08002B2CF9AE}" pid="8" name="MSIP_Label_ca96b720-f7d6-4971-9140-a46bfc7c4028_ContentBits">
    <vt:lpwstr>0</vt:lpwstr>
  </property>
</Properties>
</file>