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05.22\"/>
    </mc:Choice>
  </mc:AlternateContent>
  <xr:revisionPtr revIDLastSave="0" documentId="13_ncr:1_{BA659B93-262D-4315-A97B-14298315355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0" i="2" l="1"/>
  <c r="CB10" i="2"/>
  <c r="CA11" i="2"/>
  <c r="CB11" i="2"/>
  <c r="CA12" i="2"/>
  <c r="CB12" i="2"/>
  <c r="CA13" i="2"/>
  <c r="CB13" i="2"/>
  <c r="CA14" i="2"/>
  <c r="CB14" i="2"/>
  <c r="CA15" i="2"/>
  <c r="CB15" i="2"/>
  <c r="CA16" i="2"/>
  <c r="CB16" i="2"/>
  <c r="CA17" i="2"/>
  <c r="CC17" i="2" s="1"/>
  <c r="CE17" i="2" s="1"/>
  <c r="CB17" i="2"/>
  <c r="CA18" i="2"/>
  <c r="CB18" i="2"/>
  <c r="CA19" i="2"/>
  <c r="CB19" i="2"/>
  <c r="CA20" i="2"/>
  <c r="CB20" i="2"/>
  <c r="CA21" i="2"/>
  <c r="CB21" i="2"/>
  <c r="CA22" i="2"/>
  <c r="CB22" i="2"/>
  <c r="CA23" i="2"/>
  <c r="CB23" i="2"/>
  <c r="CA24" i="2"/>
  <c r="CB24" i="2"/>
  <c r="CA25" i="2"/>
  <c r="CB25" i="2"/>
  <c r="CA26" i="2"/>
  <c r="CB26" i="2"/>
  <c r="CA27" i="2"/>
  <c r="CB27" i="2"/>
  <c r="CA28" i="2"/>
  <c r="CB28" i="2"/>
  <c r="CA29" i="2"/>
  <c r="CB29" i="2"/>
  <c r="CA30" i="2"/>
  <c r="CB30" i="2"/>
  <c r="BG10" i="2"/>
  <c r="BH10" i="2"/>
  <c r="BG11" i="2"/>
  <c r="CC11" i="2" s="1"/>
  <c r="BH11" i="2"/>
  <c r="BG12" i="2"/>
  <c r="BH12" i="2"/>
  <c r="CD12" i="2" s="1"/>
  <c r="CF12" i="2" s="1"/>
  <c r="BG13" i="2"/>
  <c r="BH13" i="2"/>
  <c r="BG14" i="2"/>
  <c r="BH14" i="2"/>
  <c r="BG15" i="2"/>
  <c r="BH15" i="2"/>
  <c r="BG16" i="2"/>
  <c r="BH16" i="2"/>
  <c r="BG17" i="2"/>
  <c r="BH17" i="2"/>
  <c r="BG18" i="2"/>
  <c r="BH18" i="2"/>
  <c r="BG19" i="2"/>
  <c r="BH19" i="2"/>
  <c r="BG20" i="2"/>
  <c r="BH20" i="2"/>
  <c r="BG21" i="2"/>
  <c r="BH21" i="2"/>
  <c r="BG22" i="2"/>
  <c r="BH22" i="2"/>
  <c r="BG23" i="2"/>
  <c r="BH23" i="2"/>
  <c r="BG24" i="2"/>
  <c r="BH24" i="2"/>
  <c r="BG25" i="2"/>
  <c r="BH25" i="2"/>
  <c r="BG26" i="2"/>
  <c r="BH26" i="2"/>
  <c r="BG27" i="2"/>
  <c r="CC27" i="2" s="1"/>
  <c r="BH27" i="2"/>
  <c r="BG28" i="2"/>
  <c r="BH28" i="2"/>
  <c r="BG29" i="2"/>
  <c r="BH29" i="2"/>
  <c r="BG30" i="2"/>
  <c r="BH30" i="2"/>
  <c r="W10" i="2"/>
  <c r="X10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X26" i="2"/>
  <c r="W27" i="2"/>
  <c r="X27" i="2"/>
  <c r="W28" i="2"/>
  <c r="X28" i="2"/>
  <c r="W29" i="2"/>
  <c r="X29" i="2"/>
  <c r="W30" i="2"/>
  <c r="X30" i="2"/>
  <c r="CC23" i="2" l="1"/>
  <c r="CE23" i="2" s="1"/>
  <c r="CC19" i="2"/>
  <c r="CE19" i="2" s="1"/>
  <c r="CC15" i="2"/>
  <c r="CE15" i="2" s="1"/>
  <c r="CE27" i="2"/>
  <c r="CD29" i="2"/>
  <c r="CC29" i="2"/>
  <c r="CE29" i="2" s="1"/>
  <c r="CD27" i="2"/>
  <c r="CF27" i="2" s="1"/>
  <c r="CD17" i="2"/>
  <c r="CF17" i="2" s="1"/>
  <c r="CD13" i="2"/>
  <c r="CC25" i="2"/>
  <c r="CE25" i="2" s="1"/>
  <c r="CC21" i="2"/>
  <c r="CE21" i="2" s="1"/>
  <c r="CC13" i="2"/>
  <c r="CF29" i="2"/>
  <c r="CD16" i="2"/>
  <c r="CF16" i="2" s="1"/>
  <c r="CC22" i="2"/>
  <c r="CE22" i="2" s="1"/>
  <c r="CE13" i="2"/>
  <c r="CD24" i="2"/>
  <c r="CF24" i="2" s="1"/>
  <c r="CD14" i="2"/>
  <c r="CF14" i="2" s="1"/>
  <c r="CD26" i="2"/>
  <c r="CF26" i="2" s="1"/>
  <c r="CD21" i="2"/>
  <c r="CF21" i="2" s="1"/>
  <c r="CD19" i="2"/>
  <c r="CF19" i="2" s="1"/>
  <c r="CC14" i="2"/>
  <c r="CE14" i="2" s="1"/>
  <c r="CC12" i="2"/>
  <c r="CE12" i="2" s="1"/>
  <c r="CC20" i="2"/>
  <c r="CE20" i="2" s="1"/>
  <c r="CC26" i="2"/>
  <c r="CE26" i="2" s="1"/>
  <c r="CF13" i="2"/>
  <c r="CD28" i="2"/>
  <c r="CF28" i="2" s="1"/>
  <c r="CD18" i="2"/>
  <c r="CF18" i="2" s="1"/>
  <c r="CD11" i="2"/>
  <c r="CF11" i="2" s="1"/>
  <c r="CD30" i="2"/>
  <c r="CF30" i="2" s="1"/>
  <c r="CD25" i="2"/>
  <c r="CF25" i="2" s="1"/>
  <c r="CD23" i="2"/>
  <c r="CF23" i="2" s="1"/>
  <c r="CC18" i="2"/>
  <c r="CE18" i="2" s="1"/>
  <c r="CC16" i="2"/>
  <c r="CE16" i="2" s="1"/>
  <c r="CD20" i="2"/>
  <c r="CF20" i="2" s="1"/>
  <c r="CD10" i="2"/>
  <c r="CF10" i="2" s="1"/>
  <c r="CD22" i="2"/>
  <c r="CF22" i="2" s="1"/>
  <c r="CD15" i="2"/>
  <c r="CF15" i="2" s="1"/>
  <c r="CC10" i="2"/>
  <c r="CE10" i="2" s="1"/>
  <c r="CC28" i="2"/>
  <c r="CC24" i="2"/>
  <c r="CE24" i="2" s="1"/>
  <c r="CC30" i="2"/>
  <c r="CE30" i="2" s="1"/>
  <c r="CE11" i="2"/>
  <c r="CE28" i="2" l="1"/>
  <c r="CE31" i="2" l="1"/>
  <c r="CF31" i="2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<sst xmlns="http://schemas.openxmlformats.org/spreadsheetml/2006/main" count="211" uniqueCount="51">
  <si>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</si>
  <si>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</si>
  <si>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</si>
  <si>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</si>
  <si>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</si>
  <si>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</si>
  <si>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</si>
  <si>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</si>
  <si>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</si>
  <si>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</si>
  <si>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</si>
  <si>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</si>
  <si>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</si>
  <si>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</si>
  <si>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</si>
  <si>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</si>
  <si>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</si>
  <si>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</si>
  <si>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</si>
  <si>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</si>
  <si>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</si>
  <si>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</si>
  <si>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</si>
  <si>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</si>
  <si>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</si>
  <si>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</si>
  <si>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</si>
  <si>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</si>
  <si>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</si>
  <si>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</si>
  <si>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</si>
  <si>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</si>
  <si>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</si>
  <si>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</si>
  <si>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</si>
  <si>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</si>
  <si>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</si>
  <si>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</si>
  <si>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</si>
  <si>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</si>
  <si>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</si>
  <si>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</si>
  <si>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</si>
  <si>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</si>
  <si>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</si>
  <si>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</si>
  <si>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</si>
  <si>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</si>
  <si>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</si>
  <si>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</si>
  <si>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травня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</si>
</sst>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43" fontId="0" fillId="2" borderId="0" xfId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G305"/>
  <sheetViews>
    <sheetView tabSelected="1" topLeftCell="AC1" zoomScale="70" zoomScaleNormal="70" workbookViewId="0">
      <selection activeCell="CE31" sqref="CE31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16384" width="9.140625" style="1"/>
  </cols>
  <sheetData>
    <row r="1" spans="1:85" ht="15.75" x14ac:dyDescent="0.2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"/>
      <c r="CD1" s="1"/>
      <c r="CE1" s="1"/>
      <c r="CF1" s="1"/>
      <c r="CG1" s="1"/>
    </row>
    <row r="2" spans="1:8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19"/>
      <c r="AY2" s="19"/>
      <c r="AZ2" s="19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85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85" ht="15" customHeight="1" x14ac:dyDescent="0.25">
      <c r="A6" s="20" t="s">
        <v>2</v>
      </c>
      <c r="B6" s="23" t="s">
        <v>3</v>
      </c>
      <c r="C6" s="26" t="s">
        <v>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Y6" s="29" t="s">
        <v>5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 t="s">
        <v>6</v>
      </c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36" t="s">
        <v>7</v>
      </c>
      <c r="CD6" s="37"/>
      <c r="CE6" s="36" t="s">
        <v>48</v>
      </c>
      <c r="CF6" s="37"/>
      <c r="CG6" s="1"/>
    </row>
    <row r="7" spans="1:85" ht="91.5" customHeight="1" x14ac:dyDescent="0.25">
      <c r="A7" s="21"/>
      <c r="B7" s="24"/>
      <c r="C7" s="35" t="s">
        <v>8</v>
      </c>
      <c r="D7" s="35"/>
      <c r="E7" s="30" t="s">
        <v>9</v>
      </c>
      <c r="F7" s="31"/>
      <c r="G7" s="30" t="s">
        <v>10</v>
      </c>
      <c r="H7" s="31"/>
      <c r="I7" s="30" t="s">
        <v>11</v>
      </c>
      <c r="J7" s="31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0" t="s">
        <v>17</v>
      </c>
      <c r="V7" s="31"/>
      <c r="W7" s="32" t="s">
        <v>18</v>
      </c>
      <c r="X7" s="33"/>
      <c r="Y7" s="32" t="s">
        <v>19</v>
      </c>
      <c r="Z7" s="33"/>
      <c r="AA7" s="32" t="s">
        <v>20</v>
      </c>
      <c r="AB7" s="33"/>
      <c r="AC7" s="32" t="s">
        <v>21</v>
      </c>
      <c r="AD7" s="33"/>
      <c r="AE7" s="30" t="s">
        <v>22</v>
      </c>
      <c r="AF7" s="31"/>
      <c r="AG7" s="32" t="s">
        <v>23</v>
      </c>
      <c r="AH7" s="33"/>
      <c r="AI7" s="32" t="s">
        <v>24</v>
      </c>
      <c r="AJ7" s="33"/>
      <c r="AK7" s="30" t="s">
        <v>25</v>
      </c>
      <c r="AL7" s="31"/>
      <c r="AM7" s="32" t="s">
        <v>26</v>
      </c>
      <c r="AN7" s="33"/>
      <c r="AO7" s="30" t="s">
        <v>27</v>
      </c>
      <c r="AP7" s="31"/>
      <c r="AQ7" s="30" t="s">
        <v>28</v>
      </c>
      <c r="AR7" s="31"/>
      <c r="AS7" s="30" t="s">
        <v>29</v>
      </c>
      <c r="AT7" s="31"/>
      <c r="AU7" s="32" t="s">
        <v>30</v>
      </c>
      <c r="AV7" s="33"/>
      <c r="AW7" s="30" t="s">
        <v>31</v>
      </c>
      <c r="AX7" s="31"/>
      <c r="AY7" s="32" t="s">
        <v>32</v>
      </c>
      <c r="AZ7" s="33"/>
      <c r="BA7" s="30" t="s">
        <v>33</v>
      </c>
      <c r="BB7" s="31"/>
      <c r="BC7" s="32" t="s">
        <v>34</v>
      </c>
      <c r="BD7" s="33"/>
      <c r="BE7" s="30" t="s">
        <v>35</v>
      </c>
      <c r="BF7" s="31"/>
      <c r="BG7" s="32" t="s">
        <v>36</v>
      </c>
      <c r="BH7" s="33"/>
      <c r="BI7" s="34" t="s">
        <v>37</v>
      </c>
      <c r="BJ7" s="34"/>
      <c r="BK7" s="35" t="s">
        <v>38</v>
      </c>
      <c r="BL7" s="35"/>
      <c r="BM7" s="35" t="s">
        <v>39</v>
      </c>
      <c r="BN7" s="35"/>
      <c r="BO7" s="34" t="s">
        <v>40</v>
      </c>
      <c r="BP7" s="34"/>
      <c r="BQ7" s="35" t="s">
        <v>21</v>
      </c>
      <c r="BR7" s="35"/>
      <c r="BS7" s="35" t="s">
        <v>41</v>
      </c>
      <c r="BT7" s="35"/>
      <c r="BU7" s="35" t="s">
        <v>42</v>
      </c>
      <c r="BV7" s="35"/>
      <c r="BW7" s="35" t="s">
        <v>43</v>
      </c>
      <c r="BX7" s="35"/>
      <c r="BY7" s="34" t="s">
        <v>44</v>
      </c>
      <c r="BZ7" s="34"/>
      <c r="CA7" s="35" t="s">
        <v>45</v>
      </c>
      <c r="CB7" s="35"/>
      <c r="CC7" s="38"/>
      <c r="CD7" s="39"/>
      <c r="CE7" s="38"/>
      <c r="CF7" s="39"/>
      <c r="CG7" s="1"/>
    </row>
    <row r="8" spans="1:85" ht="81.75" customHeight="1" x14ac:dyDescent="0.25">
      <c r="A8" s="22"/>
      <c r="B8" s="25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85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85" x14ac:dyDescent="0.25">
      <c r="A10" s="12">
        <v>1</v>
      </c>
      <c r="B10" s="11">
        <v>44652</v>
      </c>
      <c r="C10" s="12">
        <v>945236.77</v>
      </c>
      <c r="D10" s="12">
        <v>411182.21</v>
      </c>
      <c r="E10" s="12">
        <v>762623.89</v>
      </c>
      <c r="F10" s="12"/>
      <c r="G10" s="12">
        <v>2334558.2200000002</v>
      </c>
      <c r="H10" s="12">
        <v>1090008.32</v>
      </c>
      <c r="I10" s="12">
        <v>0</v>
      </c>
      <c r="J10" s="12"/>
      <c r="K10" s="12">
        <v>1100000</v>
      </c>
      <c r="L10" s="12"/>
      <c r="M10" s="12">
        <v>0</v>
      </c>
      <c r="N10" s="12"/>
      <c r="O10" s="12">
        <v>0</v>
      </c>
      <c r="P10" s="12">
        <v>0</v>
      </c>
      <c r="Q10" s="12">
        <v>0</v>
      </c>
      <c r="R10" s="12">
        <v>0</v>
      </c>
      <c r="S10" s="12">
        <v>4199015.8600000003</v>
      </c>
      <c r="T10" s="12">
        <v>4199015.8600000003</v>
      </c>
      <c r="U10" s="12">
        <v>964804.22</v>
      </c>
      <c r="V10" s="12"/>
      <c r="W10" s="12">
        <f t="shared" ref="W10:W30" si="0">C10+E10+G10+I10+K10+M10+O10+Q10+S10-U10</f>
        <v>8376630.5200000023</v>
      </c>
      <c r="X10" s="12">
        <f t="shared" ref="X10:X30" si="1">V10+T10+R10+P10+N10+L10+J10+H10+F10+D10</f>
        <v>5700206.3900000006</v>
      </c>
      <c r="Y10" s="12">
        <v>1444337.49</v>
      </c>
      <c r="Z10" s="12">
        <v>717279.77</v>
      </c>
      <c r="AA10" s="12">
        <v>4025733.62</v>
      </c>
      <c r="AB10" s="12">
        <v>1875815.32</v>
      </c>
      <c r="AC10" s="12">
        <v>364921.75</v>
      </c>
      <c r="AD10" s="12">
        <v>360271.3</v>
      </c>
      <c r="AE10" s="12">
        <v>37.65</v>
      </c>
      <c r="AF10" s="12">
        <v>0</v>
      </c>
      <c r="AG10" s="12">
        <v>564608.35</v>
      </c>
      <c r="AH10" s="12">
        <v>93418.35</v>
      </c>
      <c r="AI10" s="12">
        <v>0</v>
      </c>
      <c r="AJ10" s="12">
        <v>0</v>
      </c>
      <c r="AK10" s="12">
        <v>0</v>
      </c>
      <c r="AL10" s="12">
        <v>0</v>
      </c>
      <c r="AM10" s="12">
        <v>13158.27</v>
      </c>
      <c r="AN10" s="12">
        <v>0</v>
      </c>
      <c r="AO10" s="12">
        <v>0</v>
      </c>
      <c r="AP10" s="12">
        <v>0</v>
      </c>
      <c r="AQ10" s="12">
        <v>58.19</v>
      </c>
      <c r="AR10" s="12">
        <v>0</v>
      </c>
      <c r="AS10" s="12">
        <v>7808.06</v>
      </c>
      <c r="AT10" s="12">
        <v>7713.01</v>
      </c>
      <c r="AU10" s="12">
        <v>11184.08</v>
      </c>
      <c r="AV10" s="12">
        <v>507.86</v>
      </c>
      <c r="AW10" s="12">
        <v>213096.1</v>
      </c>
      <c r="AX10" s="12">
        <v>212846.89</v>
      </c>
      <c r="AY10" s="14">
        <v>126484.9</v>
      </c>
      <c r="AZ10" s="14">
        <v>9214.14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f t="shared" ref="BG10:BG30" si="2">SUM(Y10,AA10,AC10,AE10,AG10,AI10,AK10,AM10,AO10,AQ10,AS10,AU10,AW10,AY10,BA10,BC10,BE10,BC10)</f>
        <v>6771428.46</v>
      </c>
      <c r="BH10" s="12">
        <f t="shared" ref="BH10:BH30" si="3">Z10+AB10+AD10+AF10+AH10+AJ10+AL10+AN10+AP10+AR10+AT10+AV10+AX10+AZ10+BB10+BD10+BF10</f>
        <v>3277066.6399999997</v>
      </c>
      <c r="BI10" s="14">
        <v>53437.31</v>
      </c>
      <c r="BJ10" s="14">
        <v>15.24</v>
      </c>
      <c r="BK10" s="14">
        <v>166885.06</v>
      </c>
      <c r="BL10" s="14">
        <v>23795.42</v>
      </c>
      <c r="BM10" s="14">
        <v>0</v>
      </c>
      <c r="BN10" s="14">
        <v>0</v>
      </c>
      <c r="BO10" s="14">
        <v>0</v>
      </c>
      <c r="BP10" s="14">
        <v>0</v>
      </c>
      <c r="BQ10" s="14">
        <v>380967.22</v>
      </c>
      <c r="BR10" s="14">
        <v>373204.19</v>
      </c>
      <c r="BS10" s="14">
        <v>54978.98</v>
      </c>
      <c r="BT10" s="14">
        <v>54843.360000000001</v>
      </c>
      <c r="BU10" s="14">
        <v>0</v>
      </c>
      <c r="BV10" s="14">
        <v>0</v>
      </c>
      <c r="BW10" s="14">
        <v>212646.05</v>
      </c>
      <c r="BX10" s="14">
        <v>212621.87</v>
      </c>
      <c r="BY10" s="14">
        <v>278279.89</v>
      </c>
      <c r="BZ10" s="14">
        <v>122265.03</v>
      </c>
      <c r="CA10" s="12">
        <f t="shared" ref="CA10:CA30" si="4">BI10+BK10+BM10+BO10+BQ10+BS10+BU10+BW10+BY10</f>
        <v>1147194.5099999998</v>
      </c>
      <c r="CB10" s="12">
        <f t="shared" ref="CB10:CB30" si="5">BJ10+BL10+BN10+BP10+BR10+BT10+BV10+BX10+BZ10</f>
        <v>786745.11</v>
      </c>
      <c r="CC10" s="13">
        <f t="shared" ref="CC10:CC30" si="6">BG10-CA10</f>
        <v>5624233.9500000002</v>
      </c>
      <c r="CD10" s="13">
        <f t="shared" ref="CD10:CD30" si="7">BH10-CB10</f>
        <v>2490321.5299999998</v>
      </c>
      <c r="CE10" s="16">
        <f t="shared" ref="CE10:CE30" si="8">W10/CC10</f>
        <v>1.4893815930256604</v>
      </c>
      <c r="CF10" s="16">
        <f t="shared" ref="CF10:CF30" si="9">X10/CD10</f>
        <v>2.2889439461257042</v>
      </c>
      <c r="CG10" s="17"/>
    </row>
    <row r="11" spans="1:85" x14ac:dyDescent="0.25">
      <c r="A11" s="12">
        <v>2</v>
      </c>
      <c r="B11" s="11">
        <v>44655</v>
      </c>
      <c r="C11" s="12">
        <v>927194.78</v>
      </c>
      <c r="D11" s="12">
        <v>402780.83</v>
      </c>
      <c r="E11" s="12">
        <v>674788.38</v>
      </c>
      <c r="F11" s="12"/>
      <c r="G11" s="12">
        <v>2334897.64</v>
      </c>
      <c r="H11" s="12">
        <v>1090008.32</v>
      </c>
      <c r="I11" s="12">
        <v>0</v>
      </c>
      <c r="J11" s="12"/>
      <c r="K11" s="12">
        <v>1200000</v>
      </c>
      <c r="L11" s="12"/>
      <c r="M11" s="12">
        <v>0</v>
      </c>
      <c r="N11" s="12"/>
      <c r="O11" s="12">
        <v>0</v>
      </c>
      <c r="P11" s="12">
        <v>0</v>
      </c>
      <c r="Q11" s="12">
        <v>0</v>
      </c>
      <c r="R11" s="12">
        <v>0</v>
      </c>
      <c r="S11" s="12">
        <v>4522191.5999999996</v>
      </c>
      <c r="T11" s="12">
        <v>4522191.5999999996</v>
      </c>
      <c r="U11" s="12">
        <v>964804.22</v>
      </c>
      <c r="V11" s="12"/>
      <c r="W11" s="12">
        <f t="shared" si="0"/>
        <v>8694268.1799999997</v>
      </c>
      <c r="X11" s="12">
        <f t="shared" si="1"/>
        <v>6014980.75</v>
      </c>
      <c r="Y11" s="12">
        <v>1442264.55</v>
      </c>
      <c r="Z11" s="12">
        <v>717237.68</v>
      </c>
      <c r="AA11" s="12">
        <v>4088765.79</v>
      </c>
      <c r="AB11" s="12">
        <v>1875127.74</v>
      </c>
      <c r="AC11" s="12">
        <v>699024.01</v>
      </c>
      <c r="AD11" s="12">
        <v>694246.25</v>
      </c>
      <c r="AE11" s="12">
        <v>0</v>
      </c>
      <c r="AF11" s="12">
        <v>0</v>
      </c>
      <c r="AG11" s="12">
        <v>468419.79</v>
      </c>
      <c r="AH11" s="12">
        <v>93062.24</v>
      </c>
      <c r="AI11" s="12">
        <v>0</v>
      </c>
      <c r="AJ11" s="12">
        <v>0</v>
      </c>
      <c r="AK11" s="12">
        <v>0</v>
      </c>
      <c r="AL11" s="12">
        <v>0</v>
      </c>
      <c r="AM11" s="12">
        <v>2198.4499999999998</v>
      </c>
      <c r="AN11" s="12">
        <v>0</v>
      </c>
      <c r="AO11" s="12">
        <v>0</v>
      </c>
      <c r="AP11" s="12">
        <v>0</v>
      </c>
      <c r="AQ11" s="12">
        <v>58.19</v>
      </c>
      <c r="AR11" s="12">
        <v>0</v>
      </c>
      <c r="AS11" s="12">
        <v>7961.42</v>
      </c>
      <c r="AT11" s="12">
        <v>7687.38</v>
      </c>
      <c r="AU11" s="12">
        <v>10909.66</v>
      </c>
      <c r="AV11" s="12">
        <v>251.38</v>
      </c>
      <c r="AW11" s="12">
        <v>38701.379999999997</v>
      </c>
      <c r="AX11" s="12">
        <v>38637.42</v>
      </c>
      <c r="AY11" s="14">
        <v>116372.39</v>
      </c>
      <c r="AZ11" s="14">
        <v>9774.61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f t="shared" si="2"/>
        <v>6874675.6299999999</v>
      </c>
      <c r="BH11" s="12">
        <f t="shared" si="3"/>
        <v>3436024.6999999997</v>
      </c>
      <c r="BI11" s="14">
        <v>53675.51</v>
      </c>
      <c r="BJ11" s="14">
        <v>9.59</v>
      </c>
      <c r="BK11" s="14">
        <v>273507.37</v>
      </c>
      <c r="BL11" s="14">
        <v>65099.27</v>
      </c>
      <c r="BM11" s="14">
        <v>0</v>
      </c>
      <c r="BN11" s="14">
        <v>0</v>
      </c>
      <c r="BO11" s="14">
        <v>0</v>
      </c>
      <c r="BP11" s="14">
        <v>0</v>
      </c>
      <c r="BQ11" s="14">
        <v>381959.42</v>
      </c>
      <c r="BR11" s="14">
        <v>374367.36</v>
      </c>
      <c r="BS11" s="14">
        <v>54843.360000000001</v>
      </c>
      <c r="BT11" s="14">
        <v>54843.360000000001</v>
      </c>
      <c r="BU11" s="14">
        <v>0</v>
      </c>
      <c r="BV11" s="14">
        <v>0</v>
      </c>
      <c r="BW11" s="14">
        <v>38638.06</v>
      </c>
      <c r="BX11" s="14">
        <v>38605.760000000002</v>
      </c>
      <c r="BY11" s="14">
        <v>296608.76</v>
      </c>
      <c r="BZ11" s="14">
        <v>130226.5</v>
      </c>
      <c r="CA11" s="12">
        <f t="shared" si="4"/>
        <v>1099232.48</v>
      </c>
      <c r="CB11" s="12">
        <f t="shared" si="5"/>
        <v>663151.84</v>
      </c>
      <c r="CC11" s="13">
        <f t="shared" si="6"/>
        <v>5775443.1500000004</v>
      </c>
      <c r="CD11" s="13">
        <f t="shared" si="7"/>
        <v>2772872.86</v>
      </c>
      <c r="CE11" s="16">
        <f t="shared" si="8"/>
        <v>1.5053854663949033</v>
      </c>
      <c r="CF11" s="16">
        <f t="shared" si="9"/>
        <v>2.1692234205069179</v>
      </c>
      <c r="CG11" s="17"/>
    </row>
    <row r="12" spans="1:85" ht="15" customHeight="1" x14ac:dyDescent="0.25">
      <c r="A12" s="12">
        <v>3</v>
      </c>
      <c r="B12" s="11">
        <v>44656</v>
      </c>
      <c r="C12" s="12">
        <v>900066.01</v>
      </c>
      <c r="D12" s="12">
        <v>404136.46</v>
      </c>
      <c r="E12" s="12">
        <v>572062.77</v>
      </c>
      <c r="F12" s="12"/>
      <c r="G12" s="12">
        <v>3172518.88</v>
      </c>
      <c r="H12" s="12">
        <v>1090008.32</v>
      </c>
      <c r="I12" s="12">
        <v>0</v>
      </c>
      <c r="J12" s="12"/>
      <c r="K12" s="12">
        <v>1300000</v>
      </c>
      <c r="L12" s="12"/>
      <c r="M12" s="12">
        <v>0</v>
      </c>
      <c r="N12" s="12"/>
      <c r="O12" s="12">
        <v>0</v>
      </c>
      <c r="P12" s="12">
        <v>0</v>
      </c>
      <c r="Q12" s="12">
        <v>0</v>
      </c>
      <c r="R12" s="12">
        <v>0</v>
      </c>
      <c r="S12" s="12">
        <v>4614164.07</v>
      </c>
      <c r="T12" s="12">
        <v>4614164.07</v>
      </c>
      <c r="U12" s="12">
        <v>964804.22</v>
      </c>
      <c r="V12" s="12"/>
      <c r="W12" s="12">
        <f t="shared" si="0"/>
        <v>9594007.5099999998</v>
      </c>
      <c r="X12" s="12">
        <f t="shared" si="1"/>
        <v>6108308.8500000006</v>
      </c>
      <c r="Y12" s="12">
        <v>1442981.69</v>
      </c>
      <c r="Z12" s="12">
        <v>716642.33</v>
      </c>
      <c r="AA12" s="12">
        <v>4087265.89</v>
      </c>
      <c r="AB12" s="12">
        <v>1922503.88</v>
      </c>
      <c r="AC12" s="12">
        <v>723622.69</v>
      </c>
      <c r="AD12" s="12">
        <v>718851.95</v>
      </c>
      <c r="AE12" s="12">
        <v>981.15</v>
      </c>
      <c r="AF12" s="12">
        <v>0</v>
      </c>
      <c r="AG12" s="12">
        <v>467936.43</v>
      </c>
      <c r="AH12" s="12">
        <v>91721.19</v>
      </c>
      <c r="AI12" s="12">
        <v>0</v>
      </c>
      <c r="AJ12" s="12">
        <v>0</v>
      </c>
      <c r="AK12" s="12">
        <v>0</v>
      </c>
      <c r="AL12" s="12">
        <v>0</v>
      </c>
      <c r="AM12" s="12">
        <v>2198.4499999999998</v>
      </c>
      <c r="AN12" s="12">
        <v>0</v>
      </c>
      <c r="AO12" s="12">
        <v>0</v>
      </c>
      <c r="AP12" s="12">
        <v>0</v>
      </c>
      <c r="AQ12" s="12">
        <v>58.19</v>
      </c>
      <c r="AR12" s="12">
        <v>0</v>
      </c>
      <c r="AS12" s="12">
        <v>11008.73</v>
      </c>
      <c r="AT12" s="12">
        <v>7733.08</v>
      </c>
      <c r="AU12" s="12">
        <v>10790.26</v>
      </c>
      <c r="AV12" s="12">
        <v>250.76</v>
      </c>
      <c r="AW12" s="12">
        <v>33301.089999999997</v>
      </c>
      <c r="AX12" s="12">
        <v>33267.06</v>
      </c>
      <c r="AY12" s="14">
        <v>119725.66</v>
      </c>
      <c r="AZ12" s="14">
        <v>9555.8700000000008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f t="shared" si="2"/>
        <v>6899870.2300000004</v>
      </c>
      <c r="BH12" s="12">
        <f t="shared" si="3"/>
        <v>3500526.12</v>
      </c>
      <c r="BI12" s="14">
        <v>98510.56</v>
      </c>
      <c r="BJ12" s="14">
        <v>28.5</v>
      </c>
      <c r="BK12" s="14">
        <v>593701.21</v>
      </c>
      <c r="BL12" s="14">
        <v>102082.68</v>
      </c>
      <c r="BM12" s="14">
        <v>0</v>
      </c>
      <c r="BN12" s="14">
        <v>0</v>
      </c>
      <c r="BO12" s="14">
        <v>0</v>
      </c>
      <c r="BP12" s="14">
        <v>0</v>
      </c>
      <c r="BQ12" s="14">
        <v>394616.03</v>
      </c>
      <c r="BR12" s="14">
        <v>383631.01</v>
      </c>
      <c r="BS12" s="14">
        <v>54844.15</v>
      </c>
      <c r="BT12" s="14">
        <v>54843.360000000001</v>
      </c>
      <c r="BU12" s="14">
        <v>0</v>
      </c>
      <c r="BV12" s="14">
        <v>0</v>
      </c>
      <c r="BW12" s="14">
        <v>33274.01</v>
      </c>
      <c r="BX12" s="14">
        <v>33253.519999999997</v>
      </c>
      <c r="BY12" s="14">
        <v>386642.81</v>
      </c>
      <c r="BZ12" s="14">
        <v>173417.85</v>
      </c>
      <c r="CA12" s="12">
        <f t="shared" si="4"/>
        <v>1561588.77</v>
      </c>
      <c r="CB12" s="12">
        <f t="shared" si="5"/>
        <v>747256.92</v>
      </c>
      <c r="CC12" s="13">
        <f t="shared" si="6"/>
        <v>5338281.4600000009</v>
      </c>
      <c r="CD12" s="13">
        <f t="shared" si="7"/>
        <v>2753269.2</v>
      </c>
      <c r="CE12" s="16">
        <f t="shared" si="8"/>
        <v>1.7972090047870946</v>
      </c>
      <c r="CF12" s="16">
        <f t="shared" si="9"/>
        <v>2.2185657871740259</v>
      </c>
      <c r="CG12" s="17"/>
    </row>
    <row r="13" spans="1:85" x14ac:dyDescent="0.25">
      <c r="A13" s="12">
        <v>4</v>
      </c>
      <c r="B13" s="11">
        <v>44657</v>
      </c>
      <c r="C13" s="12">
        <v>893302.42</v>
      </c>
      <c r="D13" s="12">
        <v>402174.2</v>
      </c>
      <c r="E13" s="12">
        <v>627950.49</v>
      </c>
      <c r="F13" s="12"/>
      <c r="G13" s="12">
        <v>3173053.57</v>
      </c>
      <c r="H13" s="12">
        <v>1090008.32</v>
      </c>
      <c r="I13" s="12">
        <v>0</v>
      </c>
      <c r="J13" s="12"/>
      <c r="K13" s="12">
        <v>1300000</v>
      </c>
      <c r="L13" s="12"/>
      <c r="M13" s="12">
        <v>0</v>
      </c>
      <c r="N13" s="12"/>
      <c r="O13" s="12">
        <v>0</v>
      </c>
      <c r="P13" s="12">
        <v>0</v>
      </c>
      <c r="Q13" s="12">
        <v>0</v>
      </c>
      <c r="R13" s="12">
        <v>0</v>
      </c>
      <c r="S13" s="12">
        <v>4593036.5</v>
      </c>
      <c r="T13" s="12">
        <v>4593036.5</v>
      </c>
      <c r="U13" s="12">
        <v>964804.22</v>
      </c>
      <c r="V13" s="12"/>
      <c r="W13" s="12">
        <f t="shared" si="0"/>
        <v>9622538.7599999998</v>
      </c>
      <c r="X13" s="12">
        <f t="shared" si="1"/>
        <v>6085219.0200000005</v>
      </c>
      <c r="Y13" s="12">
        <v>1438923.56</v>
      </c>
      <c r="Z13" s="12">
        <v>715419.95</v>
      </c>
      <c r="AA13" s="12">
        <v>4092942.7</v>
      </c>
      <c r="AB13" s="12">
        <v>1918264.41</v>
      </c>
      <c r="AC13" s="12">
        <v>692340.39</v>
      </c>
      <c r="AD13" s="12">
        <v>687570.72</v>
      </c>
      <c r="AE13" s="12">
        <v>1920.48</v>
      </c>
      <c r="AF13" s="12">
        <v>0</v>
      </c>
      <c r="AG13" s="12">
        <v>439791.76</v>
      </c>
      <c r="AH13" s="12">
        <v>91546.94</v>
      </c>
      <c r="AI13" s="12">
        <v>0</v>
      </c>
      <c r="AJ13" s="12">
        <v>0</v>
      </c>
      <c r="AK13" s="12">
        <v>0</v>
      </c>
      <c r="AL13" s="12">
        <v>0</v>
      </c>
      <c r="AM13" s="12">
        <v>2198.4499999999998</v>
      </c>
      <c r="AN13" s="12">
        <v>0</v>
      </c>
      <c r="AO13" s="12">
        <v>0</v>
      </c>
      <c r="AP13" s="12">
        <v>0</v>
      </c>
      <c r="AQ13" s="12">
        <v>58.19</v>
      </c>
      <c r="AR13" s="12">
        <v>0</v>
      </c>
      <c r="AS13" s="12">
        <v>10972.34</v>
      </c>
      <c r="AT13" s="12">
        <v>7696.7</v>
      </c>
      <c r="AU13" s="12">
        <v>10777.96</v>
      </c>
      <c r="AV13" s="12">
        <v>219.07</v>
      </c>
      <c r="AW13" s="12">
        <v>33269.620000000003</v>
      </c>
      <c r="AX13" s="12">
        <v>33248.019999999997</v>
      </c>
      <c r="AY13" s="14">
        <v>140286.57999999999</v>
      </c>
      <c r="AZ13" s="14">
        <v>29407.18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f t="shared" si="2"/>
        <v>6863482.0300000003</v>
      </c>
      <c r="BH13" s="12">
        <f t="shared" si="3"/>
        <v>3483372.99</v>
      </c>
      <c r="BI13" s="14">
        <v>98636.57</v>
      </c>
      <c r="BJ13" s="14">
        <v>28.01</v>
      </c>
      <c r="BK13" s="14">
        <v>594964.86</v>
      </c>
      <c r="BL13" s="14">
        <v>103404.02</v>
      </c>
      <c r="BM13" s="14">
        <v>0</v>
      </c>
      <c r="BN13" s="14">
        <v>0</v>
      </c>
      <c r="BO13" s="14">
        <v>0</v>
      </c>
      <c r="BP13" s="14">
        <v>0</v>
      </c>
      <c r="BQ13" s="14">
        <v>393720.93</v>
      </c>
      <c r="BR13" s="14">
        <v>386404.97</v>
      </c>
      <c r="BS13" s="14">
        <v>54844.15</v>
      </c>
      <c r="BT13" s="14">
        <v>54843.360000000001</v>
      </c>
      <c r="BU13" s="14">
        <v>0</v>
      </c>
      <c r="BV13" s="14">
        <v>0</v>
      </c>
      <c r="BW13" s="14">
        <v>33296.839999999997</v>
      </c>
      <c r="BX13" s="14">
        <v>33261.629999999997</v>
      </c>
      <c r="BY13" s="14">
        <v>351448.18</v>
      </c>
      <c r="BZ13" s="14">
        <v>122946.73</v>
      </c>
      <c r="CA13" s="12">
        <f t="shared" si="4"/>
        <v>1526911.5299999998</v>
      </c>
      <c r="CB13" s="12">
        <f t="shared" si="5"/>
        <v>700888.72</v>
      </c>
      <c r="CC13" s="13">
        <f t="shared" si="6"/>
        <v>5336570.5</v>
      </c>
      <c r="CD13" s="13">
        <f t="shared" si="7"/>
        <v>2782484.2700000005</v>
      </c>
      <c r="CE13" s="16">
        <f t="shared" si="8"/>
        <v>1.8031315729830608</v>
      </c>
      <c r="CF13" s="16">
        <f t="shared" si="9"/>
        <v>2.1869733768521895</v>
      </c>
      <c r="CG13" s="1"/>
    </row>
    <row r="14" spans="1:85" x14ac:dyDescent="0.25">
      <c r="A14" s="12">
        <v>5</v>
      </c>
      <c r="B14" s="11">
        <v>44658</v>
      </c>
      <c r="C14" s="12">
        <v>898766.11</v>
      </c>
      <c r="D14" s="12">
        <v>396352.6</v>
      </c>
      <c r="E14" s="12">
        <v>746772.87</v>
      </c>
      <c r="F14" s="12"/>
      <c r="G14" s="12">
        <v>3173608.06</v>
      </c>
      <c r="H14" s="12">
        <v>1090008.32</v>
      </c>
      <c r="I14" s="12">
        <v>0</v>
      </c>
      <c r="J14" s="12"/>
      <c r="K14" s="12">
        <v>1100000</v>
      </c>
      <c r="L14" s="12"/>
      <c r="M14" s="12">
        <v>0</v>
      </c>
      <c r="N14" s="12"/>
      <c r="O14" s="12">
        <v>0</v>
      </c>
      <c r="P14" s="12">
        <v>0</v>
      </c>
      <c r="Q14" s="12">
        <v>0</v>
      </c>
      <c r="R14" s="12">
        <v>0</v>
      </c>
      <c r="S14" s="12">
        <v>4519509.24</v>
      </c>
      <c r="T14" s="12">
        <v>4519509.24</v>
      </c>
      <c r="U14" s="12">
        <v>964804.22</v>
      </c>
      <c r="V14" s="12"/>
      <c r="W14" s="12">
        <f t="shared" si="0"/>
        <v>9473852.0600000005</v>
      </c>
      <c r="X14" s="12">
        <f t="shared" si="1"/>
        <v>6005870.1600000001</v>
      </c>
      <c r="Y14" s="12">
        <v>1426199.75</v>
      </c>
      <c r="Z14" s="12">
        <v>715835.63</v>
      </c>
      <c r="AA14" s="12">
        <v>4076971.86</v>
      </c>
      <c r="AB14" s="12">
        <v>1918190.77</v>
      </c>
      <c r="AC14" s="12">
        <v>589236.62</v>
      </c>
      <c r="AD14" s="12">
        <v>584475.93000000005</v>
      </c>
      <c r="AE14" s="12">
        <v>0</v>
      </c>
      <c r="AF14" s="12">
        <v>0</v>
      </c>
      <c r="AG14" s="12">
        <v>442566.79</v>
      </c>
      <c r="AH14" s="12">
        <v>91436.62</v>
      </c>
      <c r="AI14" s="12">
        <v>0</v>
      </c>
      <c r="AJ14" s="12">
        <v>0</v>
      </c>
      <c r="AK14" s="12">
        <v>0</v>
      </c>
      <c r="AL14" s="12">
        <v>0</v>
      </c>
      <c r="AM14" s="12">
        <v>2198.4499999999998</v>
      </c>
      <c r="AN14" s="12">
        <v>0</v>
      </c>
      <c r="AO14" s="12">
        <v>0</v>
      </c>
      <c r="AP14" s="12">
        <v>0</v>
      </c>
      <c r="AQ14" s="12">
        <v>58.19</v>
      </c>
      <c r="AR14" s="12">
        <v>0</v>
      </c>
      <c r="AS14" s="12">
        <v>10949.26</v>
      </c>
      <c r="AT14" s="12">
        <v>7673.62</v>
      </c>
      <c r="AU14" s="12">
        <v>10698.75</v>
      </c>
      <c r="AV14" s="12">
        <v>218.87</v>
      </c>
      <c r="AW14" s="12">
        <v>37672.94</v>
      </c>
      <c r="AX14" s="12">
        <v>37624.78</v>
      </c>
      <c r="AY14" s="14">
        <v>159436.51</v>
      </c>
      <c r="AZ14" s="14">
        <v>48769.66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f t="shared" si="2"/>
        <v>6755989.1200000001</v>
      </c>
      <c r="BH14" s="12">
        <f t="shared" si="3"/>
        <v>3404225.8800000004</v>
      </c>
      <c r="BI14" s="14">
        <v>98749.58</v>
      </c>
      <c r="BJ14" s="14">
        <v>28.01</v>
      </c>
      <c r="BK14" s="14">
        <v>587238.93000000005</v>
      </c>
      <c r="BL14" s="14">
        <v>110244.69</v>
      </c>
      <c r="BM14" s="14">
        <v>0</v>
      </c>
      <c r="BN14" s="14">
        <v>0</v>
      </c>
      <c r="BO14" s="14">
        <v>0</v>
      </c>
      <c r="BP14" s="14">
        <v>0</v>
      </c>
      <c r="BQ14" s="14">
        <v>392772.83</v>
      </c>
      <c r="BR14" s="14">
        <v>386343.98</v>
      </c>
      <c r="BS14" s="14">
        <v>54844.15</v>
      </c>
      <c r="BT14" s="14">
        <v>54843.360000000001</v>
      </c>
      <c r="BU14" s="14">
        <v>0</v>
      </c>
      <c r="BV14" s="14">
        <v>0</v>
      </c>
      <c r="BW14" s="14">
        <v>37745.32</v>
      </c>
      <c r="BX14" s="14">
        <v>37660.97</v>
      </c>
      <c r="BY14" s="14">
        <v>257863.89</v>
      </c>
      <c r="BZ14" s="14">
        <v>115627.09</v>
      </c>
      <c r="CA14" s="12">
        <f t="shared" si="4"/>
        <v>1429214.7000000002</v>
      </c>
      <c r="CB14" s="12">
        <f t="shared" si="5"/>
        <v>704748.1</v>
      </c>
      <c r="CC14" s="13">
        <f t="shared" si="6"/>
        <v>5326774.42</v>
      </c>
      <c r="CD14" s="13">
        <f t="shared" si="7"/>
        <v>2699477.7800000003</v>
      </c>
      <c r="CE14" s="16">
        <f t="shared" si="8"/>
        <v>1.7785344963040506</v>
      </c>
      <c r="CF14" s="16">
        <f t="shared" si="9"/>
        <v>2.2248266699939272</v>
      </c>
      <c r="CG14" s="1"/>
    </row>
    <row r="15" spans="1:85" ht="17.25" customHeight="1" x14ac:dyDescent="0.25">
      <c r="A15" s="12">
        <v>6</v>
      </c>
      <c r="B15" s="11">
        <v>44659</v>
      </c>
      <c r="C15" s="12">
        <v>883847.77</v>
      </c>
      <c r="D15" s="12">
        <v>385087.1</v>
      </c>
      <c r="E15" s="12">
        <v>805478.1</v>
      </c>
      <c r="F15" s="12"/>
      <c r="G15" s="12">
        <v>3163074.69</v>
      </c>
      <c r="H15" s="12">
        <v>1090008.32</v>
      </c>
      <c r="I15" s="12">
        <v>0</v>
      </c>
      <c r="J15" s="12"/>
      <c r="K15" s="12">
        <v>800000</v>
      </c>
      <c r="L15" s="12"/>
      <c r="M15" s="12">
        <v>0</v>
      </c>
      <c r="N15" s="12"/>
      <c r="O15" s="12">
        <v>0</v>
      </c>
      <c r="P15" s="12">
        <v>0</v>
      </c>
      <c r="Q15" s="12">
        <v>0</v>
      </c>
      <c r="R15" s="12">
        <v>0</v>
      </c>
      <c r="S15" s="12">
        <v>4496205.5</v>
      </c>
      <c r="T15" s="12">
        <v>4496205.5</v>
      </c>
      <c r="U15" s="12">
        <v>964804.22</v>
      </c>
      <c r="V15" s="12"/>
      <c r="W15" s="12">
        <f t="shared" si="0"/>
        <v>9183801.8399999999</v>
      </c>
      <c r="X15" s="12">
        <f t="shared" si="1"/>
        <v>5971300.9199999999</v>
      </c>
      <c r="Y15" s="12">
        <v>1438278.19</v>
      </c>
      <c r="Z15" s="12">
        <v>713622.27</v>
      </c>
      <c r="AA15" s="12">
        <v>3989231.49</v>
      </c>
      <c r="AB15" s="12">
        <v>1941055.46</v>
      </c>
      <c r="AC15" s="12">
        <v>785456.9</v>
      </c>
      <c r="AD15" s="12">
        <v>780702.37</v>
      </c>
      <c r="AE15" s="12">
        <v>0</v>
      </c>
      <c r="AF15" s="12">
        <v>0</v>
      </c>
      <c r="AG15" s="12">
        <v>444119.66</v>
      </c>
      <c r="AH15" s="12">
        <v>91272.6</v>
      </c>
      <c r="AI15" s="12">
        <v>0</v>
      </c>
      <c r="AJ15" s="12">
        <v>0</v>
      </c>
      <c r="AK15" s="12">
        <v>0</v>
      </c>
      <c r="AL15" s="12">
        <v>0</v>
      </c>
      <c r="AM15" s="12">
        <v>2198.4499999999998</v>
      </c>
      <c r="AN15" s="12">
        <v>0</v>
      </c>
      <c r="AO15" s="12">
        <v>0</v>
      </c>
      <c r="AP15" s="12">
        <v>0</v>
      </c>
      <c r="AQ15" s="12">
        <v>58.19</v>
      </c>
      <c r="AR15" s="12">
        <v>0</v>
      </c>
      <c r="AS15" s="12">
        <v>7833.32</v>
      </c>
      <c r="AT15" s="12">
        <v>7559.27</v>
      </c>
      <c r="AU15" s="12">
        <v>10861.07</v>
      </c>
      <c r="AV15" s="12">
        <v>299.85000000000002</v>
      </c>
      <c r="AW15" s="12">
        <v>89212.87</v>
      </c>
      <c r="AX15" s="12">
        <v>89026.39</v>
      </c>
      <c r="AY15" s="14">
        <v>97814.33</v>
      </c>
      <c r="AZ15" s="14">
        <v>9610.42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f t="shared" si="2"/>
        <v>6865064.4700000016</v>
      </c>
      <c r="BH15" s="12">
        <f t="shared" si="3"/>
        <v>3633148.6300000004</v>
      </c>
      <c r="BI15" s="14">
        <v>47331.55</v>
      </c>
      <c r="BJ15" s="14">
        <v>9.7100000000000009</v>
      </c>
      <c r="BK15" s="14">
        <v>268215.71000000002</v>
      </c>
      <c r="BL15" s="14">
        <v>69635.94</v>
      </c>
      <c r="BM15" s="14">
        <v>0</v>
      </c>
      <c r="BN15" s="14">
        <v>0</v>
      </c>
      <c r="BO15" s="14">
        <v>0</v>
      </c>
      <c r="BP15" s="14">
        <v>0</v>
      </c>
      <c r="BQ15" s="14">
        <v>394244.58</v>
      </c>
      <c r="BR15" s="14">
        <v>386984.91</v>
      </c>
      <c r="BS15" s="14">
        <v>19740.849999999999</v>
      </c>
      <c r="BT15" s="14">
        <v>19740.05</v>
      </c>
      <c r="BU15" s="14">
        <v>0</v>
      </c>
      <c r="BV15" s="14">
        <v>0</v>
      </c>
      <c r="BW15" s="14">
        <v>88940.37</v>
      </c>
      <c r="BX15" s="14">
        <v>88890.14</v>
      </c>
      <c r="BY15" s="14">
        <v>275560.93</v>
      </c>
      <c r="BZ15" s="14">
        <v>111501.63</v>
      </c>
      <c r="CA15" s="12">
        <f t="shared" si="4"/>
        <v>1094033.99</v>
      </c>
      <c r="CB15" s="12">
        <f t="shared" si="5"/>
        <v>676762.38</v>
      </c>
      <c r="CC15" s="13">
        <f t="shared" si="6"/>
        <v>5771030.4800000014</v>
      </c>
      <c r="CD15" s="13">
        <f t="shared" si="7"/>
        <v>2956386.2500000005</v>
      </c>
      <c r="CE15" s="16">
        <f t="shared" si="8"/>
        <v>1.5913625602615078</v>
      </c>
      <c r="CF15" s="16">
        <f t="shared" si="9"/>
        <v>2.0197972846071783</v>
      </c>
      <c r="CG15" s="1"/>
    </row>
    <row r="16" spans="1:85" x14ac:dyDescent="0.25">
      <c r="A16" s="12">
        <v>7</v>
      </c>
      <c r="B16" s="11">
        <v>44662</v>
      </c>
      <c r="C16" s="12">
        <v>853417.71</v>
      </c>
      <c r="D16" s="12">
        <v>381522.68</v>
      </c>
      <c r="E16" s="12">
        <v>837064.65</v>
      </c>
      <c r="F16" s="12"/>
      <c r="G16" s="12">
        <v>3163662.92</v>
      </c>
      <c r="H16" s="12">
        <v>1090008.32</v>
      </c>
      <c r="I16" s="12">
        <v>0</v>
      </c>
      <c r="J16" s="12"/>
      <c r="K16" s="12">
        <v>1100000</v>
      </c>
      <c r="L16" s="12"/>
      <c r="M16" s="12">
        <v>0</v>
      </c>
      <c r="N16" s="12"/>
      <c r="O16" s="12">
        <v>0</v>
      </c>
      <c r="P16" s="12">
        <v>0</v>
      </c>
      <c r="Q16" s="12">
        <v>0</v>
      </c>
      <c r="R16" s="12">
        <v>0</v>
      </c>
      <c r="S16" s="12">
        <v>4435886.62</v>
      </c>
      <c r="T16" s="12">
        <v>4435886.62</v>
      </c>
      <c r="U16" s="12">
        <v>1020129.59</v>
      </c>
      <c r="V16" s="12"/>
      <c r="W16" s="12">
        <f t="shared" si="0"/>
        <v>9369902.3099999987</v>
      </c>
      <c r="X16" s="12">
        <f t="shared" si="1"/>
        <v>5907417.6200000001</v>
      </c>
      <c r="Y16" s="12">
        <v>1455624.98</v>
      </c>
      <c r="Z16" s="12">
        <v>715951.62</v>
      </c>
      <c r="AA16" s="12">
        <v>4081597.69</v>
      </c>
      <c r="AB16" s="12">
        <v>1927689.33</v>
      </c>
      <c r="AC16" s="12">
        <v>769222.55</v>
      </c>
      <c r="AD16" s="12">
        <v>764453.53</v>
      </c>
      <c r="AE16" s="12">
        <v>0</v>
      </c>
      <c r="AF16" s="12">
        <v>0</v>
      </c>
      <c r="AG16" s="12">
        <v>443372.12</v>
      </c>
      <c r="AH16" s="12">
        <v>91260</v>
      </c>
      <c r="AI16" s="12">
        <v>0</v>
      </c>
      <c r="AJ16" s="12">
        <v>0</v>
      </c>
      <c r="AK16" s="12">
        <v>0</v>
      </c>
      <c r="AL16" s="12">
        <v>0</v>
      </c>
      <c r="AM16" s="12">
        <v>2198.4499999999998</v>
      </c>
      <c r="AN16" s="12">
        <v>0</v>
      </c>
      <c r="AO16" s="12">
        <v>0</v>
      </c>
      <c r="AP16" s="12">
        <v>0</v>
      </c>
      <c r="AQ16" s="12">
        <v>58.19</v>
      </c>
      <c r="AR16" s="12">
        <v>0</v>
      </c>
      <c r="AS16" s="12">
        <v>10912.16</v>
      </c>
      <c r="AT16" s="12">
        <v>7636.51</v>
      </c>
      <c r="AU16" s="12">
        <v>11952.85</v>
      </c>
      <c r="AV16" s="12">
        <v>294.95</v>
      </c>
      <c r="AW16" s="12">
        <v>104116.68</v>
      </c>
      <c r="AX16" s="12">
        <v>103814.01</v>
      </c>
      <c r="AY16" s="14">
        <v>102541.3</v>
      </c>
      <c r="AZ16" s="14">
        <v>9845.25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f t="shared" si="2"/>
        <v>6981596.9699999997</v>
      </c>
      <c r="BH16" s="12">
        <f t="shared" si="3"/>
        <v>3620945.2</v>
      </c>
      <c r="BI16" s="14">
        <v>101981.39</v>
      </c>
      <c r="BJ16" s="14">
        <v>28</v>
      </c>
      <c r="BK16" s="14">
        <v>644865.53</v>
      </c>
      <c r="BL16" s="14">
        <v>112643.3</v>
      </c>
      <c r="BM16" s="14">
        <v>0</v>
      </c>
      <c r="BN16" s="14">
        <v>0</v>
      </c>
      <c r="BO16" s="14">
        <v>0</v>
      </c>
      <c r="BP16" s="14">
        <v>0</v>
      </c>
      <c r="BQ16" s="14">
        <v>394337.65</v>
      </c>
      <c r="BR16" s="14">
        <v>386994.14</v>
      </c>
      <c r="BS16" s="14">
        <v>19740.849999999999</v>
      </c>
      <c r="BT16" s="14">
        <v>19740.05</v>
      </c>
      <c r="BU16" s="14">
        <v>0</v>
      </c>
      <c r="BV16" s="14">
        <v>0</v>
      </c>
      <c r="BW16" s="14">
        <v>103595.97</v>
      </c>
      <c r="BX16" s="14">
        <v>103553.65</v>
      </c>
      <c r="BY16" s="14">
        <v>311372.19</v>
      </c>
      <c r="BZ16" s="14">
        <v>121381.98</v>
      </c>
      <c r="CA16" s="12">
        <f t="shared" si="4"/>
        <v>1575893.58</v>
      </c>
      <c r="CB16" s="12">
        <f t="shared" si="5"/>
        <v>744341.12</v>
      </c>
      <c r="CC16" s="13">
        <f t="shared" si="6"/>
        <v>5405703.3899999997</v>
      </c>
      <c r="CD16" s="13">
        <f t="shared" si="7"/>
        <v>2876604.08</v>
      </c>
      <c r="CE16" s="16">
        <f t="shared" si="8"/>
        <v>1.7333363734557399</v>
      </c>
      <c r="CF16" s="16">
        <f t="shared" si="9"/>
        <v>2.053608162858477</v>
      </c>
      <c r="CG16" s="1"/>
    </row>
    <row r="17" spans="1:85" ht="12.75" customHeight="1" x14ac:dyDescent="0.25">
      <c r="A17" s="12">
        <v>8</v>
      </c>
      <c r="B17" s="11">
        <v>44663</v>
      </c>
      <c r="C17" s="12">
        <v>850672.17</v>
      </c>
      <c r="D17" s="12">
        <v>381970.41</v>
      </c>
      <c r="E17" s="12">
        <v>1921351.59</v>
      </c>
      <c r="F17" s="12"/>
      <c r="G17" s="12">
        <v>3165382.87</v>
      </c>
      <c r="H17" s="12">
        <v>1090008.32</v>
      </c>
      <c r="I17" s="12">
        <v>0</v>
      </c>
      <c r="J17" s="12"/>
      <c r="K17" s="12">
        <v>0</v>
      </c>
      <c r="L17" s="12"/>
      <c r="M17" s="12">
        <v>0</v>
      </c>
      <c r="N17" s="12"/>
      <c r="O17" s="12">
        <v>0</v>
      </c>
      <c r="P17" s="12">
        <v>0</v>
      </c>
      <c r="Q17" s="12">
        <v>0</v>
      </c>
      <c r="R17" s="12">
        <v>0</v>
      </c>
      <c r="S17" s="12">
        <v>4721816.08</v>
      </c>
      <c r="T17" s="12">
        <v>4721816.08</v>
      </c>
      <c r="U17" s="12">
        <v>1020129.59</v>
      </c>
      <c r="V17" s="12"/>
      <c r="W17" s="12">
        <f t="shared" si="0"/>
        <v>9639093.120000001</v>
      </c>
      <c r="X17" s="12">
        <f t="shared" si="1"/>
        <v>6193794.8100000005</v>
      </c>
      <c r="Y17" s="12">
        <v>1444554.15</v>
      </c>
      <c r="Z17" s="12">
        <v>712922.04</v>
      </c>
      <c r="AA17" s="12">
        <v>4232667.46</v>
      </c>
      <c r="AB17" s="12">
        <v>2053229.41</v>
      </c>
      <c r="AC17" s="12">
        <v>748155.75</v>
      </c>
      <c r="AD17" s="12">
        <v>743393.33</v>
      </c>
      <c r="AE17" s="12">
        <v>153.55000000000001</v>
      </c>
      <c r="AF17" s="12">
        <v>0</v>
      </c>
      <c r="AG17" s="12">
        <v>419664.66</v>
      </c>
      <c r="AH17" s="12">
        <v>92001.13</v>
      </c>
      <c r="AI17" s="12">
        <v>0</v>
      </c>
      <c r="AJ17" s="12">
        <v>0</v>
      </c>
      <c r="AK17" s="12">
        <v>0</v>
      </c>
      <c r="AL17" s="12">
        <v>0</v>
      </c>
      <c r="AM17" s="12">
        <v>2198.4499999999998</v>
      </c>
      <c r="AN17" s="12">
        <v>0</v>
      </c>
      <c r="AO17" s="12">
        <v>0</v>
      </c>
      <c r="AP17" s="12">
        <v>0</v>
      </c>
      <c r="AQ17" s="12">
        <v>58.19</v>
      </c>
      <c r="AR17" s="12">
        <v>0</v>
      </c>
      <c r="AS17" s="12">
        <v>12044.09</v>
      </c>
      <c r="AT17" s="12">
        <v>7601.88</v>
      </c>
      <c r="AU17" s="12">
        <v>10918.33</v>
      </c>
      <c r="AV17" s="12">
        <v>307.04000000000002</v>
      </c>
      <c r="AW17" s="12">
        <v>53172.7</v>
      </c>
      <c r="AX17" s="12">
        <v>53058.15</v>
      </c>
      <c r="AY17" s="14">
        <v>124346.75</v>
      </c>
      <c r="AZ17" s="14">
        <v>30908.49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f t="shared" si="2"/>
        <v>7047934.0800000001</v>
      </c>
      <c r="BH17" s="12">
        <f t="shared" si="3"/>
        <v>3693421.47</v>
      </c>
      <c r="BI17" s="14">
        <v>99528.5</v>
      </c>
      <c r="BJ17" s="14">
        <v>30.93</v>
      </c>
      <c r="BK17" s="14">
        <v>651605.9</v>
      </c>
      <c r="BL17" s="14">
        <v>110611.86</v>
      </c>
      <c r="BM17" s="14">
        <v>0</v>
      </c>
      <c r="BN17" s="14">
        <v>0</v>
      </c>
      <c r="BO17" s="14">
        <v>0</v>
      </c>
      <c r="BP17" s="14">
        <v>0</v>
      </c>
      <c r="BQ17" s="14">
        <v>693432.52</v>
      </c>
      <c r="BR17" s="14">
        <v>680970.51</v>
      </c>
      <c r="BS17" s="14">
        <v>19740.849999999999</v>
      </c>
      <c r="BT17" s="14">
        <v>19740.05</v>
      </c>
      <c r="BU17" s="14">
        <v>0</v>
      </c>
      <c r="BV17" s="14">
        <v>0</v>
      </c>
      <c r="BW17" s="14">
        <v>53011.87</v>
      </c>
      <c r="BX17" s="14">
        <v>52977.74</v>
      </c>
      <c r="BY17" s="14">
        <v>340196.95</v>
      </c>
      <c r="BZ17" s="14">
        <v>138550.24</v>
      </c>
      <c r="CA17" s="12">
        <f t="shared" si="4"/>
        <v>1857516.59</v>
      </c>
      <c r="CB17" s="12">
        <f t="shared" si="5"/>
        <v>1002881.3300000001</v>
      </c>
      <c r="CC17" s="13">
        <f t="shared" si="6"/>
        <v>5190417.49</v>
      </c>
      <c r="CD17" s="13">
        <f t="shared" si="7"/>
        <v>2690540.14</v>
      </c>
      <c r="CE17" s="16">
        <f t="shared" si="8"/>
        <v>1.857093988792027</v>
      </c>
      <c r="CF17" s="16">
        <f t="shared" si="9"/>
        <v>2.3020637075498156</v>
      </c>
      <c r="CG17" s="1"/>
    </row>
    <row r="18" spans="1:85" x14ac:dyDescent="0.25">
      <c r="A18" s="12">
        <v>9</v>
      </c>
      <c r="B18" s="11">
        <v>44664</v>
      </c>
      <c r="C18" s="12">
        <v>867675.25</v>
      </c>
      <c r="D18" s="12">
        <v>375848.17</v>
      </c>
      <c r="E18" s="12">
        <v>2183596.63</v>
      </c>
      <c r="F18" s="12"/>
      <c r="G18" s="12">
        <v>3166028.15</v>
      </c>
      <c r="H18" s="12">
        <v>1090008.32</v>
      </c>
      <c r="I18" s="12">
        <v>0</v>
      </c>
      <c r="J18" s="12"/>
      <c r="K18" s="12">
        <v>0</v>
      </c>
      <c r="L18" s="12"/>
      <c r="M18" s="12">
        <v>0</v>
      </c>
      <c r="N18" s="12"/>
      <c r="O18" s="12">
        <v>0</v>
      </c>
      <c r="P18" s="12">
        <v>0</v>
      </c>
      <c r="Q18" s="12">
        <v>0</v>
      </c>
      <c r="R18" s="12">
        <v>0</v>
      </c>
      <c r="S18" s="12">
        <v>3830844.04</v>
      </c>
      <c r="T18" s="12">
        <v>3830844.04</v>
      </c>
      <c r="U18" s="12">
        <v>1020129.59</v>
      </c>
      <c r="V18" s="12"/>
      <c r="W18" s="12">
        <f t="shared" si="0"/>
        <v>9028014.4800000004</v>
      </c>
      <c r="X18" s="12">
        <f t="shared" si="1"/>
        <v>5296700.53</v>
      </c>
      <c r="Y18" s="12">
        <v>1500718.02</v>
      </c>
      <c r="Z18" s="12">
        <v>713759.88</v>
      </c>
      <c r="AA18" s="12">
        <v>4125157.91</v>
      </c>
      <c r="AB18" s="12">
        <v>1961545.55</v>
      </c>
      <c r="AC18" s="12">
        <v>527105.4</v>
      </c>
      <c r="AD18" s="12">
        <v>522356.35</v>
      </c>
      <c r="AE18" s="12">
        <v>0</v>
      </c>
      <c r="AF18" s="12">
        <v>0</v>
      </c>
      <c r="AG18" s="12">
        <v>396797.22</v>
      </c>
      <c r="AH18" s="12">
        <v>92132.59</v>
      </c>
      <c r="AI18" s="12">
        <v>0</v>
      </c>
      <c r="AJ18" s="12">
        <v>0</v>
      </c>
      <c r="AK18" s="12">
        <v>0</v>
      </c>
      <c r="AL18" s="12">
        <v>0</v>
      </c>
      <c r="AM18" s="12">
        <v>2198.4499999999998</v>
      </c>
      <c r="AN18" s="12">
        <v>0</v>
      </c>
      <c r="AO18" s="12">
        <v>0</v>
      </c>
      <c r="AP18" s="12">
        <v>0</v>
      </c>
      <c r="AQ18" s="12">
        <v>58.19</v>
      </c>
      <c r="AR18" s="12">
        <v>0</v>
      </c>
      <c r="AS18" s="12">
        <v>11995.24</v>
      </c>
      <c r="AT18" s="12">
        <v>7629.53</v>
      </c>
      <c r="AU18" s="12">
        <v>11092.32</v>
      </c>
      <c r="AV18" s="12">
        <v>299.70999999999998</v>
      </c>
      <c r="AW18" s="12">
        <v>94049.99</v>
      </c>
      <c r="AX18" s="12">
        <v>93993.03</v>
      </c>
      <c r="AY18" s="14">
        <v>105557.25</v>
      </c>
      <c r="AZ18" s="14">
        <v>12791.61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f t="shared" si="2"/>
        <v>6774729.9900000012</v>
      </c>
      <c r="BH18" s="12">
        <f t="shared" si="3"/>
        <v>3404508.2499999995</v>
      </c>
      <c r="BI18" s="14">
        <v>99522.28</v>
      </c>
      <c r="BJ18" s="14">
        <v>28</v>
      </c>
      <c r="BK18" s="14">
        <v>650349.6</v>
      </c>
      <c r="BL18" s="14">
        <v>113797.58</v>
      </c>
      <c r="BM18" s="14">
        <v>0</v>
      </c>
      <c r="BN18" s="14">
        <v>0</v>
      </c>
      <c r="BO18" s="14">
        <v>0</v>
      </c>
      <c r="BP18" s="14">
        <v>0</v>
      </c>
      <c r="BQ18" s="14">
        <v>1137027.6200000001</v>
      </c>
      <c r="BR18" s="14">
        <v>1129989.7</v>
      </c>
      <c r="BS18" s="14">
        <v>19740.849999999999</v>
      </c>
      <c r="BT18" s="14">
        <v>19740.05</v>
      </c>
      <c r="BU18" s="14">
        <v>0</v>
      </c>
      <c r="BV18" s="14">
        <v>0</v>
      </c>
      <c r="BW18" s="14">
        <v>94433.84</v>
      </c>
      <c r="BX18" s="14">
        <v>94184.95</v>
      </c>
      <c r="BY18" s="14">
        <v>310722.89</v>
      </c>
      <c r="BZ18" s="14">
        <v>118703.02</v>
      </c>
      <c r="CA18" s="12">
        <f t="shared" si="4"/>
        <v>2311797.08</v>
      </c>
      <c r="CB18" s="12">
        <f t="shared" si="5"/>
        <v>1476443.3</v>
      </c>
      <c r="CC18" s="13">
        <f t="shared" si="6"/>
        <v>4462932.9100000011</v>
      </c>
      <c r="CD18" s="13">
        <f t="shared" si="7"/>
        <v>1928064.9499999995</v>
      </c>
      <c r="CE18" s="16">
        <f t="shared" si="8"/>
        <v>2.0228882356199254</v>
      </c>
      <c r="CF18" s="16">
        <f t="shared" si="9"/>
        <v>2.747158766617277</v>
      </c>
      <c r="CG18" s="1"/>
    </row>
    <row r="19" spans="1:85" x14ac:dyDescent="0.25">
      <c r="A19" s="12">
        <v>10</v>
      </c>
      <c r="B19" s="11">
        <v>44665</v>
      </c>
      <c r="C19" s="12">
        <v>843453.46</v>
      </c>
      <c r="D19" s="12">
        <v>363813.12</v>
      </c>
      <c r="E19" s="12">
        <v>2359814.56</v>
      </c>
      <c r="F19" s="12"/>
      <c r="G19" s="12">
        <v>3166566.69</v>
      </c>
      <c r="H19" s="12">
        <v>1090008.32</v>
      </c>
      <c r="I19" s="12">
        <v>0</v>
      </c>
      <c r="J19" s="12"/>
      <c r="K19" s="12">
        <v>0</v>
      </c>
      <c r="L19" s="12"/>
      <c r="M19" s="12">
        <v>0</v>
      </c>
      <c r="N19" s="12"/>
      <c r="O19" s="12">
        <v>0</v>
      </c>
      <c r="P19" s="12">
        <v>0</v>
      </c>
      <c r="Q19" s="12">
        <v>0</v>
      </c>
      <c r="R19" s="12">
        <v>0</v>
      </c>
      <c r="S19" s="12">
        <v>3774935.48</v>
      </c>
      <c r="T19" s="12">
        <v>3774935.48</v>
      </c>
      <c r="U19" s="12">
        <v>1020129.59</v>
      </c>
      <c r="V19" s="12"/>
      <c r="W19" s="12">
        <f t="shared" si="0"/>
        <v>9124640.5999999996</v>
      </c>
      <c r="X19" s="12">
        <f t="shared" si="1"/>
        <v>5228756.92</v>
      </c>
      <c r="Y19" s="12">
        <v>1497985.39</v>
      </c>
      <c r="Z19" s="12">
        <v>714222.71</v>
      </c>
      <c r="AA19" s="12">
        <v>4193349.17</v>
      </c>
      <c r="AB19" s="12">
        <v>1957976.84</v>
      </c>
      <c r="AC19" s="12">
        <v>491748.19</v>
      </c>
      <c r="AD19" s="12">
        <v>486941.3</v>
      </c>
      <c r="AE19" s="12">
        <v>1.7</v>
      </c>
      <c r="AF19" s="12">
        <v>0</v>
      </c>
      <c r="AG19" s="12">
        <v>386697.2</v>
      </c>
      <c r="AH19" s="12">
        <v>89874.06</v>
      </c>
      <c r="AI19" s="12">
        <v>0</v>
      </c>
      <c r="AJ19" s="12">
        <v>0</v>
      </c>
      <c r="AK19" s="12">
        <v>0</v>
      </c>
      <c r="AL19" s="12">
        <v>0</v>
      </c>
      <c r="AM19" s="12">
        <v>2198.4499999999998</v>
      </c>
      <c r="AN19" s="12">
        <v>0</v>
      </c>
      <c r="AO19" s="12">
        <v>0</v>
      </c>
      <c r="AP19" s="12">
        <v>0</v>
      </c>
      <c r="AQ19" s="12">
        <v>58.19</v>
      </c>
      <c r="AR19" s="12">
        <v>0</v>
      </c>
      <c r="AS19" s="12">
        <v>12127.21</v>
      </c>
      <c r="AT19" s="12">
        <v>7600.82</v>
      </c>
      <c r="AU19" s="12">
        <v>10969.85</v>
      </c>
      <c r="AV19" s="12">
        <v>298.77999999999997</v>
      </c>
      <c r="AW19" s="12">
        <v>92081.95</v>
      </c>
      <c r="AX19" s="12">
        <v>92027.8</v>
      </c>
      <c r="AY19" s="14">
        <v>97287.05</v>
      </c>
      <c r="AZ19" s="14">
        <v>10366.85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f t="shared" si="2"/>
        <v>6784504.3500000006</v>
      </c>
      <c r="BH19" s="12">
        <f t="shared" si="3"/>
        <v>3359309.1599999992</v>
      </c>
      <c r="BI19" s="14">
        <v>99922.12</v>
      </c>
      <c r="BJ19" s="14">
        <v>28</v>
      </c>
      <c r="BK19" s="14">
        <v>647933.53</v>
      </c>
      <c r="BL19" s="14">
        <v>113404.24</v>
      </c>
      <c r="BM19" s="14">
        <v>0</v>
      </c>
      <c r="BN19" s="14">
        <v>0</v>
      </c>
      <c r="BO19" s="14">
        <v>0</v>
      </c>
      <c r="BP19" s="14">
        <v>0</v>
      </c>
      <c r="BQ19" s="14">
        <v>1137270.98</v>
      </c>
      <c r="BR19" s="14">
        <v>1130682.72</v>
      </c>
      <c r="BS19" s="14">
        <v>19740.849999999999</v>
      </c>
      <c r="BT19" s="14">
        <v>19740.05</v>
      </c>
      <c r="BU19" s="14">
        <v>0</v>
      </c>
      <c r="BV19" s="14">
        <v>0</v>
      </c>
      <c r="BW19" s="14">
        <v>91985.33</v>
      </c>
      <c r="BX19" s="14">
        <v>91979.49</v>
      </c>
      <c r="BY19" s="14">
        <v>304758.43</v>
      </c>
      <c r="BZ19" s="14">
        <v>115661.14</v>
      </c>
      <c r="CA19" s="12">
        <f t="shared" si="4"/>
        <v>2301611.2400000002</v>
      </c>
      <c r="CB19" s="12">
        <f t="shared" si="5"/>
        <v>1471495.64</v>
      </c>
      <c r="CC19" s="13">
        <f t="shared" si="6"/>
        <v>4482893.1100000003</v>
      </c>
      <c r="CD19" s="13">
        <f t="shared" si="7"/>
        <v>1887813.5199999993</v>
      </c>
      <c r="CE19" s="16">
        <f t="shared" si="8"/>
        <v>2.0354356831854057</v>
      </c>
      <c r="CF19" s="16">
        <f t="shared" si="9"/>
        <v>2.7697422783580881</v>
      </c>
      <c r="CG19" s="1"/>
    </row>
    <row r="20" spans="1:85" x14ac:dyDescent="0.25">
      <c r="A20" s="12">
        <v>11</v>
      </c>
      <c r="B20" s="11">
        <v>44666</v>
      </c>
      <c r="C20" s="12">
        <v>878561.18</v>
      </c>
      <c r="D20" s="12">
        <v>340961.54</v>
      </c>
      <c r="E20" s="12">
        <v>2116553.8199999998</v>
      </c>
      <c r="F20" s="12"/>
      <c r="G20" s="12">
        <v>2077115.56</v>
      </c>
      <c r="H20" s="12">
        <v>0</v>
      </c>
      <c r="I20" s="12">
        <v>0</v>
      </c>
      <c r="J20" s="12"/>
      <c r="K20" s="12">
        <v>0</v>
      </c>
      <c r="L20" s="12"/>
      <c r="M20" s="12">
        <v>0</v>
      </c>
      <c r="N20" s="12"/>
      <c r="O20" s="12">
        <v>0</v>
      </c>
      <c r="P20" s="12">
        <v>0</v>
      </c>
      <c r="Q20" s="12">
        <v>0</v>
      </c>
      <c r="R20" s="12">
        <v>0</v>
      </c>
      <c r="S20" s="12">
        <v>5505841.3899999997</v>
      </c>
      <c r="T20" s="12">
        <v>5505841.3899999997</v>
      </c>
      <c r="U20" s="12">
        <v>1020129.59</v>
      </c>
      <c r="V20" s="12"/>
      <c r="W20" s="12">
        <f t="shared" si="0"/>
        <v>9557942.3599999994</v>
      </c>
      <c r="X20" s="12">
        <f t="shared" si="1"/>
        <v>5846802.9299999997</v>
      </c>
      <c r="Y20" s="12">
        <v>1506500.6</v>
      </c>
      <c r="Z20" s="12">
        <v>714546.87</v>
      </c>
      <c r="AA20" s="12">
        <v>4112924.69</v>
      </c>
      <c r="AB20" s="12">
        <v>1980478.88</v>
      </c>
      <c r="AC20" s="12">
        <v>987735.76</v>
      </c>
      <c r="AD20" s="12">
        <v>982940.1</v>
      </c>
      <c r="AE20" s="12">
        <v>208.83</v>
      </c>
      <c r="AF20" s="12">
        <v>0</v>
      </c>
      <c r="AG20" s="12">
        <v>396250.19</v>
      </c>
      <c r="AH20" s="12">
        <v>89774.02</v>
      </c>
      <c r="AI20" s="12">
        <v>0</v>
      </c>
      <c r="AJ20" s="12">
        <v>0</v>
      </c>
      <c r="AK20" s="12">
        <v>0</v>
      </c>
      <c r="AL20" s="12">
        <v>0</v>
      </c>
      <c r="AM20" s="12">
        <v>2198.4499999999998</v>
      </c>
      <c r="AN20" s="12">
        <v>0</v>
      </c>
      <c r="AO20" s="12">
        <v>0</v>
      </c>
      <c r="AP20" s="12">
        <v>0</v>
      </c>
      <c r="AQ20" s="12">
        <v>58.19</v>
      </c>
      <c r="AR20" s="12">
        <v>0</v>
      </c>
      <c r="AS20" s="12">
        <v>8948.69</v>
      </c>
      <c r="AT20" s="12">
        <v>7500.41</v>
      </c>
      <c r="AU20" s="12">
        <v>10894.57</v>
      </c>
      <c r="AV20" s="12">
        <v>301.75</v>
      </c>
      <c r="AW20" s="12">
        <v>71917.5</v>
      </c>
      <c r="AX20" s="12">
        <v>71809.36</v>
      </c>
      <c r="AY20" s="14">
        <v>107008.68</v>
      </c>
      <c r="AZ20" s="14">
        <v>15775.14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f t="shared" si="2"/>
        <v>7204646.1500000013</v>
      </c>
      <c r="BH20" s="12">
        <f t="shared" si="3"/>
        <v>3863126.5300000003</v>
      </c>
      <c r="BI20" s="14">
        <v>43683.12</v>
      </c>
      <c r="BJ20" s="14">
        <v>13.97</v>
      </c>
      <c r="BK20" s="14">
        <v>305072.74</v>
      </c>
      <c r="BL20" s="14">
        <v>70466.850000000006</v>
      </c>
      <c r="BM20" s="14">
        <v>0</v>
      </c>
      <c r="BN20" s="14">
        <v>0</v>
      </c>
      <c r="BO20" s="14">
        <v>0</v>
      </c>
      <c r="BP20" s="14">
        <v>0</v>
      </c>
      <c r="BQ20" s="14">
        <v>1096397.7</v>
      </c>
      <c r="BR20" s="14">
        <v>1089627.7</v>
      </c>
      <c r="BS20" s="14">
        <v>0.8</v>
      </c>
      <c r="BT20" s="14">
        <v>0</v>
      </c>
      <c r="BU20" s="14">
        <v>0</v>
      </c>
      <c r="BV20" s="14">
        <v>0</v>
      </c>
      <c r="BW20" s="14">
        <v>72123.039999999994</v>
      </c>
      <c r="BX20" s="14">
        <v>71912.13</v>
      </c>
      <c r="BY20" s="14">
        <v>318913.37</v>
      </c>
      <c r="BZ20" s="14">
        <v>125225.56</v>
      </c>
      <c r="CA20" s="12">
        <f t="shared" si="4"/>
        <v>1836190.77</v>
      </c>
      <c r="CB20" s="12">
        <f t="shared" si="5"/>
        <v>1357246.21</v>
      </c>
      <c r="CC20" s="13">
        <f t="shared" si="6"/>
        <v>5368455.3800000008</v>
      </c>
      <c r="CD20" s="13">
        <f t="shared" si="7"/>
        <v>2505880.3200000003</v>
      </c>
      <c r="CE20" s="16">
        <f t="shared" si="8"/>
        <v>1.7803896434732029</v>
      </c>
      <c r="CF20" s="16">
        <f t="shared" si="9"/>
        <v>2.3332331090736207</v>
      </c>
      <c r="CG20" s="1"/>
    </row>
    <row r="21" spans="1:85" x14ac:dyDescent="0.25">
      <c r="A21" s="12">
        <v>12</v>
      </c>
      <c r="B21" s="11">
        <v>44669</v>
      </c>
      <c r="C21" s="12">
        <v>880969.65</v>
      </c>
      <c r="D21" s="12">
        <v>336610.12</v>
      </c>
      <c r="E21" s="12">
        <v>1171326.24</v>
      </c>
      <c r="F21" s="12"/>
      <c r="G21" s="12">
        <v>2077766.09</v>
      </c>
      <c r="H21" s="12">
        <v>0</v>
      </c>
      <c r="I21" s="12">
        <v>0</v>
      </c>
      <c r="J21" s="12"/>
      <c r="K21" s="12">
        <v>1000000</v>
      </c>
      <c r="L21" s="12"/>
      <c r="M21" s="12">
        <v>0</v>
      </c>
      <c r="N21" s="12"/>
      <c r="O21" s="12">
        <v>0</v>
      </c>
      <c r="P21" s="12">
        <v>0</v>
      </c>
      <c r="Q21" s="12">
        <v>0</v>
      </c>
      <c r="R21" s="12">
        <v>0</v>
      </c>
      <c r="S21" s="12">
        <v>5350203.5199999996</v>
      </c>
      <c r="T21" s="12">
        <v>5350203.5199999996</v>
      </c>
      <c r="U21" s="12">
        <v>1020129.59</v>
      </c>
      <c r="V21" s="12"/>
      <c r="W21" s="12">
        <f t="shared" si="0"/>
        <v>9460135.9100000001</v>
      </c>
      <c r="X21" s="12">
        <f t="shared" si="1"/>
        <v>5686813.6399999997</v>
      </c>
      <c r="Y21" s="12">
        <v>1530830.4</v>
      </c>
      <c r="Z21" s="12">
        <v>716362.7</v>
      </c>
      <c r="AA21" s="12">
        <v>4078838.7</v>
      </c>
      <c r="AB21" s="12">
        <v>1947754.02</v>
      </c>
      <c r="AC21" s="12">
        <v>984362</v>
      </c>
      <c r="AD21" s="12">
        <v>979580.62</v>
      </c>
      <c r="AE21" s="12">
        <v>68.22</v>
      </c>
      <c r="AF21" s="12">
        <v>0</v>
      </c>
      <c r="AG21" s="12">
        <v>545144.98</v>
      </c>
      <c r="AH21" s="12">
        <v>141528.94</v>
      </c>
      <c r="AI21" s="12">
        <v>0</v>
      </c>
      <c r="AJ21" s="12">
        <v>0</v>
      </c>
      <c r="AK21" s="12">
        <v>0</v>
      </c>
      <c r="AL21" s="12">
        <v>0</v>
      </c>
      <c r="AM21" s="12">
        <v>2198.4499999999998</v>
      </c>
      <c r="AN21" s="12">
        <v>0</v>
      </c>
      <c r="AO21" s="12">
        <v>0</v>
      </c>
      <c r="AP21" s="12">
        <v>0</v>
      </c>
      <c r="AQ21" s="12">
        <v>58.19</v>
      </c>
      <c r="AR21" s="12">
        <v>0</v>
      </c>
      <c r="AS21" s="12">
        <v>18487.47</v>
      </c>
      <c r="AT21" s="12">
        <v>7605.73</v>
      </c>
      <c r="AU21" s="12">
        <v>10859.2</v>
      </c>
      <c r="AV21" s="12">
        <v>304.19</v>
      </c>
      <c r="AW21" s="12">
        <v>107530.26</v>
      </c>
      <c r="AX21" s="12">
        <v>107377.65</v>
      </c>
      <c r="AY21" s="14">
        <v>158578.6</v>
      </c>
      <c r="AZ21" s="14">
        <v>70362.78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f t="shared" si="2"/>
        <v>7436956.4699999988</v>
      </c>
      <c r="BH21" s="12">
        <f t="shared" si="3"/>
        <v>3970876.6299999994</v>
      </c>
      <c r="BI21" s="14">
        <v>137230.49</v>
      </c>
      <c r="BJ21" s="14">
        <v>111.06</v>
      </c>
      <c r="BK21" s="14">
        <v>651901.15</v>
      </c>
      <c r="BL21" s="14">
        <v>118037.93</v>
      </c>
      <c r="BM21" s="14">
        <v>0</v>
      </c>
      <c r="BN21" s="14">
        <v>0</v>
      </c>
      <c r="BO21" s="14">
        <v>0</v>
      </c>
      <c r="BP21" s="14">
        <v>0</v>
      </c>
      <c r="BQ21" s="14">
        <v>1213331.44</v>
      </c>
      <c r="BR21" s="14">
        <v>1206044.1399999999</v>
      </c>
      <c r="BS21" s="14">
        <v>0.8</v>
      </c>
      <c r="BT21" s="14">
        <v>0</v>
      </c>
      <c r="BU21" s="14">
        <v>0</v>
      </c>
      <c r="BV21" s="14">
        <v>0</v>
      </c>
      <c r="BW21" s="14">
        <v>107672.17</v>
      </c>
      <c r="BX21" s="14">
        <v>107448.6</v>
      </c>
      <c r="BY21" s="14">
        <v>323767.08</v>
      </c>
      <c r="BZ21" s="14">
        <v>107835.6</v>
      </c>
      <c r="CA21" s="12">
        <f t="shared" si="4"/>
        <v>2433903.1300000004</v>
      </c>
      <c r="CB21" s="12">
        <f t="shared" si="5"/>
        <v>1539477.33</v>
      </c>
      <c r="CC21" s="13">
        <f t="shared" si="6"/>
        <v>5003053.339999998</v>
      </c>
      <c r="CD21" s="13">
        <f t="shared" si="7"/>
        <v>2431399.2999999993</v>
      </c>
      <c r="CE21" s="16">
        <f t="shared" si="8"/>
        <v>1.8908724866803046</v>
      </c>
      <c r="CF21" s="16">
        <f t="shared" si="9"/>
        <v>2.3389056828304593</v>
      </c>
      <c r="CG21" s="1"/>
    </row>
    <row r="22" spans="1:85" x14ac:dyDescent="0.25">
      <c r="A22" s="12">
        <v>13</v>
      </c>
      <c r="B22" s="11">
        <v>44670</v>
      </c>
      <c r="C22" s="12">
        <v>849284.32</v>
      </c>
      <c r="D22" s="12">
        <v>328555.94</v>
      </c>
      <c r="E22" s="12">
        <v>1219391.22</v>
      </c>
      <c r="F22" s="12"/>
      <c r="G22" s="12">
        <v>2079551.33</v>
      </c>
      <c r="H22" s="12">
        <v>0</v>
      </c>
      <c r="I22" s="12">
        <v>0</v>
      </c>
      <c r="J22" s="12"/>
      <c r="K22" s="12">
        <v>1000000</v>
      </c>
      <c r="L22" s="12"/>
      <c r="M22" s="12">
        <v>0</v>
      </c>
      <c r="N22" s="12"/>
      <c r="O22" s="12">
        <v>0</v>
      </c>
      <c r="P22" s="12">
        <v>0</v>
      </c>
      <c r="Q22" s="12">
        <v>0</v>
      </c>
      <c r="R22" s="12">
        <v>0</v>
      </c>
      <c r="S22" s="12">
        <v>5312952.22</v>
      </c>
      <c r="T22" s="12">
        <v>5312952.22</v>
      </c>
      <c r="U22" s="12">
        <v>1020129.59</v>
      </c>
      <c r="V22" s="12"/>
      <c r="W22" s="12">
        <f t="shared" si="0"/>
        <v>9441049.5</v>
      </c>
      <c r="X22" s="12">
        <f t="shared" si="1"/>
        <v>5641508.1600000001</v>
      </c>
      <c r="Y22" s="12">
        <v>1521545.55</v>
      </c>
      <c r="Z22" s="12">
        <v>716385.58</v>
      </c>
      <c r="AA22" s="12">
        <v>4072556.67</v>
      </c>
      <c r="AB22" s="12">
        <v>1883125.44</v>
      </c>
      <c r="AC22" s="12">
        <v>1031752.99</v>
      </c>
      <c r="AD22" s="12">
        <v>1026977.23</v>
      </c>
      <c r="AE22" s="12">
        <v>21.5</v>
      </c>
      <c r="AF22" s="12">
        <v>0</v>
      </c>
      <c r="AG22" s="12">
        <v>590155.29</v>
      </c>
      <c r="AH22" s="12">
        <v>141531.82999999999</v>
      </c>
      <c r="AI22" s="12">
        <v>0</v>
      </c>
      <c r="AJ22" s="12">
        <v>0</v>
      </c>
      <c r="AK22" s="12">
        <v>0</v>
      </c>
      <c r="AL22" s="12">
        <v>0</v>
      </c>
      <c r="AM22" s="12">
        <v>2198.4499999999998</v>
      </c>
      <c r="AN22" s="12">
        <v>0</v>
      </c>
      <c r="AO22" s="12">
        <v>0</v>
      </c>
      <c r="AP22" s="12">
        <v>0</v>
      </c>
      <c r="AQ22" s="12">
        <v>58.19</v>
      </c>
      <c r="AR22" s="12">
        <v>0</v>
      </c>
      <c r="AS22" s="12">
        <v>10881.74</v>
      </c>
      <c r="AT22" s="12">
        <v>0</v>
      </c>
      <c r="AU22" s="12">
        <v>19785.97</v>
      </c>
      <c r="AV22" s="12">
        <v>9068.67</v>
      </c>
      <c r="AW22" s="12">
        <v>138430.68</v>
      </c>
      <c r="AX22" s="12">
        <v>138247.54</v>
      </c>
      <c r="AY22" s="14">
        <v>201777.78</v>
      </c>
      <c r="AZ22" s="14">
        <v>109373.28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f t="shared" si="2"/>
        <v>7589164.8100000005</v>
      </c>
      <c r="BH22" s="12">
        <f t="shared" si="3"/>
        <v>4024709.57</v>
      </c>
      <c r="BI22" s="14">
        <v>133946.85</v>
      </c>
      <c r="BJ22" s="14">
        <v>111.06</v>
      </c>
      <c r="BK22" s="14">
        <v>647528.19999999995</v>
      </c>
      <c r="BL22" s="14">
        <v>116926.47</v>
      </c>
      <c r="BM22" s="14">
        <v>0</v>
      </c>
      <c r="BN22" s="14">
        <v>0</v>
      </c>
      <c r="BO22" s="14">
        <v>0</v>
      </c>
      <c r="BP22" s="14">
        <v>0</v>
      </c>
      <c r="BQ22" s="14">
        <v>1216756.95</v>
      </c>
      <c r="BR22" s="14">
        <v>1205681.46</v>
      </c>
      <c r="BS22" s="14">
        <v>0.8</v>
      </c>
      <c r="BT22" s="14">
        <v>0</v>
      </c>
      <c r="BU22" s="14">
        <v>0</v>
      </c>
      <c r="BV22" s="14">
        <v>0</v>
      </c>
      <c r="BW22" s="14">
        <v>138872.82</v>
      </c>
      <c r="BX22" s="14">
        <v>129604.39</v>
      </c>
      <c r="BY22" s="14">
        <v>350194.01</v>
      </c>
      <c r="BZ22" s="14">
        <v>83394.87</v>
      </c>
      <c r="CA22" s="12">
        <f t="shared" si="4"/>
        <v>2487299.63</v>
      </c>
      <c r="CB22" s="12">
        <f t="shared" si="5"/>
        <v>1535718.25</v>
      </c>
      <c r="CC22" s="13">
        <f t="shared" si="6"/>
        <v>5101865.1800000006</v>
      </c>
      <c r="CD22" s="13">
        <f t="shared" si="7"/>
        <v>2488991.3199999998</v>
      </c>
      <c r="CE22" s="16">
        <f t="shared" si="8"/>
        <v>1.8505094052681335</v>
      </c>
      <c r="CF22" s="16">
        <f t="shared" si="9"/>
        <v>2.2665841036360064</v>
      </c>
      <c r="CG22" s="1"/>
    </row>
    <row r="23" spans="1:85" ht="15.75" customHeight="1" x14ac:dyDescent="0.25">
      <c r="A23" s="12">
        <v>14</v>
      </c>
      <c r="B23" s="11">
        <v>44671</v>
      </c>
      <c r="C23" s="12">
        <v>862103.78</v>
      </c>
      <c r="D23" s="12">
        <v>319796.96000000002</v>
      </c>
      <c r="E23" s="12">
        <v>985870.36</v>
      </c>
      <c r="F23" s="12"/>
      <c r="G23" s="12">
        <v>2080060.85</v>
      </c>
      <c r="H23" s="12">
        <v>0</v>
      </c>
      <c r="I23" s="12">
        <v>0</v>
      </c>
      <c r="J23" s="12"/>
      <c r="K23" s="12">
        <v>1200000</v>
      </c>
      <c r="L23" s="12"/>
      <c r="M23" s="12">
        <v>0</v>
      </c>
      <c r="N23" s="12"/>
      <c r="O23" s="12">
        <v>0</v>
      </c>
      <c r="P23" s="12">
        <v>0</v>
      </c>
      <c r="Q23" s="12">
        <v>0</v>
      </c>
      <c r="R23" s="12">
        <v>0</v>
      </c>
      <c r="S23" s="12">
        <v>5618438.0999999996</v>
      </c>
      <c r="T23" s="12">
        <v>5618438.0999999996</v>
      </c>
      <c r="U23" s="12">
        <v>1020129.59</v>
      </c>
      <c r="V23" s="12"/>
      <c r="W23" s="12">
        <f t="shared" si="0"/>
        <v>9726343.5</v>
      </c>
      <c r="X23" s="12">
        <f t="shared" si="1"/>
        <v>5938235.0599999996</v>
      </c>
      <c r="Y23" s="12">
        <v>1506824.04</v>
      </c>
      <c r="Z23" s="12">
        <v>715178.22</v>
      </c>
      <c r="AA23" s="12">
        <v>4127631.22</v>
      </c>
      <c r="AB23" s="12">
        <v>1919141.96</v>
      </c>
      <c r="AC23" s="12">
        <v>903364.38</v>
      </c>
      <c r="AD23" s="12">
        <v>898574.55</v>
      </c>
      <c r="AE23" s="12">
        <v>14.71</v>
      </c>
      <c r="AF23" s="12">
        <v>0</v>
      </c>
      <c r="AG23" s="12">
        <v>585199.38</v>
      </c>
      <c r="AH23" s="12">
        <v>141329.99</v>
      </c>
      <c r="AI23" s="12">
        <v>0</v>
      </c>
      <c r="AJ23" s="12">
        <v>0</v>
      </c>
      <c r="AK23" s="12">
        <v>0</v>
      </c>
      <c r="AL23" s="12">
        <v>0</v>
      </c>
      <c r="AM23" s="12">
        <v>2198.4499999999998</v>
      </c>
      <c r="AN23" s="12">
        <v>0</v>
      </c>
      <c r="AO23" s="12">
        <v>0</v>
      </c>
      <c r="AP23" s="12">
        <v>0</v>
      </c>
      <c r="AQ23" s="12">
        <v>58.19</v>
      </c>
      <c r="AR23" s="12">
        <v>0</v>
      </c>
      <c r="AS23" s="12">
        <v>10805.24</v>
      </c>
      <c r="AT23" s="12">
        <v>0</v>
      </c>
      <c r="AU23" s="12">
        <v>11046.83</v>
      </c>
      <c r="AV23" s="12">
        <v>298.18</v>
      </c>
      <c r="AW23" s="12">
        <v>148138.56</v>
      </c>
      <c r="AX23" s="12">
        <v>148047.53</v>
      </c>
      <c r="AY23" s="14">
        <v>105248.02</v>
      </c>
      <c r="AZ23" s="14">
        <v>11636.64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f t="shared" si="2"/>
        <v>7400529.0199999996</v>
      </c>
      <c r="BH23" s="12">
        <f t="shared" si="3"/>
        <v>3834207.07</v>
      </c>
      <c r="BI23" s="14">
        <v>134168.42000000001</v>
      </c>
      <c r="BJ23" s="14">
        <v>111.06</v>
      </c>
      <c r="BK23" s="14">
        <v>656771.94999999995</v>
      </c>
      <c r="BL23" s="14">
        <v>118347.84</v>
      </c>
      <c r="BM23" s="14">
        <v>0</v>
      </c>
      <c r="BN23" s="14">
        <v>0</v>
      </c>
      <c r="BO23" s="14">
        <v>0</v>
      </c>
      <c r="BP23" s="14">
        <v>0</v>
      </c>
      <c r="BQ23" s="14">
        <v>662151.16</v>
      </c>
      <c r="BR23" s="14">
        <v>654556.26</v>
      </c>
      <c r="BS23" s="14">
        <v>0.8</v>
      </c>
      <c r="BT23" s="14">
        <v>0</v>
      </c>
      <c r="BU23" s="14">
        <v>0</v>
      </c>
      <c r="BV23" s="14">
        <v>0</v>
      </c>
      <c r="BW23" s="14">
        <v>148889.88</v>
      </c>
      <c r="BX23" s="14">
        <v>148423.19</v>
      </c>
      <c r="BY23" s="14">
        <v>414638.17</v>
      </c>
      <c r="BZ23" s="14">
        <v>124574.69</v>
      </c>
      <c r="CA23" s="12">
        <f t="shared" si="4"/>
        <v>2016620.38</v>
      </c>
      <c r="CB23" s="12">
        <f t="shared" si="5"/>
        <v>1046013.04</v>
      </c>
      <c r="CC23" s="13">
        <f t="shared" si="6"/>
        <v>5383908.6399999997</v>
      </c>
      <c r="CD23" s="13">
        <f t="shared" si="7"/>
        <v>2788194.03</v>
      </c>
      <c r="CE23" s="16">
        <f t="shared" si="8"/>
        <v>1.8065580511039283</v>
      </c>
      <c r="CF23" s="16">
        <f t="shared" si="9"/>
        <v>2.129778270847241</v>
      </c>
      <c r="CG23" s="1"/>
    </row>
    <row r="24" spans="1:85" x14ac:dyDescent="0.25">
      <c r="A24" s="12">
        <v>15</v>
      </c>
      <c r="B24" s="11">
        <v>44672</v>
      </c>
      <c r="C24" s="12">
        <v>906908.02</v>
      </c>
      <c r="D24" s="12">
        <v>354416.69</v>
      </c>
      <c r="E24" s="12">
        <v>937001.31</v>
      </c>
      <c r="F24" s="12"/>
      <c r="G24" s="12">
        <v>2080630.27</v>
      </c>
      <c r="H24" s="12">
        <v>0</v>
      </c>
      <c r="I24" s="12">
        <v>0</v>
      </c>
      <c r="J24" s="12"/>
      <c r="K24" s="12">
        <v>1300000</v>
      </c>
      <c r="L24" s="12"/>
      <c r="M24" s="12">
        <v>0</v>
      </c>
      <c r="N24" s="12"/>
      <c r="O24" s="12">
        <v>0</v>
      </c>
      <c r="P24" s="12">
        <v>0</v>
      </c>
      <c r="Q24" s="12">
        <v>0</v>
      </c>
      <c r="R24" s="12">
        <v>0</v>
      </c>
      <c r="S24" s="12">
        <v>5630598.6399999997</v>
      </c>
      <c r="T24" s="12">
        <v>5630598.6399999997</v>
      </c>
      <c r="U24" s="12">
        <v>1020129.59</v>
      </c>
      <c r="V24" s="12"/>
      <c r="W24" s="12">
        <f t="shared" si="0"/>
        <v>9835008.6499999985</v>
      </c>
      <c r="X24" s="12">
        <f t="shared" si="1"/>
        <v>5985015.3300000001</v>
      </c>
      <c r="Y24" s="12">
        <v>1491602.47</v>
      </c>
      <c r="Z24" s="12">
        <v>713472.19</v>
      </c>
      <c r="AA24" s="12">
        <v>4151486.02</v>
      </c>
      <c r="AB24" s="12">
        <v>1933317.15</v>
      </c>
      <c r="AC24" s="12">
        <v>902137.17</v>
      </c>
      <c r="AD24" s="12">
        <v>897360.83</v>
      </c>
      <c r="AE24" s="12">
        <v>101.36</v>
      </c>
      <c r="AF24" s="12">
        <v>0</v>
      </c>
      <c r="AG24" s="12">
        <v>599333.73</v>
      </c>
      <c r="AH24" s="12">
        <v>140489.38</v>
      </c>
      <c r="AI24" s="12">
        <v>0</v>
      </c>
      <c r="AJ24" s="12">
        <v>0</v>
      </c>
      <c r="AK24" s="12">
        <v>0</v>
      </c>
      <c r="AL24" s="12">
        <v>0</v>
      </c>
      <c r="AM24" s="12">
        <v>2198.4499999999998</v>
      </c>
      <c r="AN24" s="12">
        <v>0</v>
      </c>
      <c r="AO24" s="12">
        <v>0</v>
      </c>
      <c r="AP24" s="12">
        <v>0</v>
      </c>
      <c r="AQ24" s="12">
        <v>58.19</v>
      </c>
      <c r="AR24" s="12">
        <v>0</v>
      </c>
      <c r="AS24" s="12">
        <v>10809.29</v>
      </c>
      <c r="AT24" s="12">
        <v>0</v>
      </c>
      <c r="AU24" s="12">
        <v>11033.57</v>
      </c>
      <c r="AV24" s="12">
        <v>291.70999999999998</v>
      </c>
      <c r="AW24" s="12">
        <v>151637.29</v>
      </c>
      <c r="AX24" s="12">
        <v>151359.12</v>
      </c>
      <c r="AY24" s="14">
        <v>100775.55</v>
      </c>
      <c r="AZ24" s="14">
        <v>12134.64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f t="shared" si="2"/>
        <v>7421173.0900000008</v>
      </c>
      <c r="BH24" s="12">
        <f t="shared" si="3"/>
        <v>3848425.02</v>
      </c>
      <c r="BI24" s="14">
        <v>134354.19</v>
      </c>
      <c r="BJ24" s="14">
        <v>111.06</v>
      </c>
      <c r="BK24" s="14">
        <v>654133.98</v>
      </c>
      <c r="BL24" s="14">
        <v>119247.58</v>
      </c>
      <c r="BM24" s="14">
        <v>0</v>
      </c>
      <c r="BN24" s="14">
        <v>0</v>
      </c>
      <c r="BO24" s="14">
        <v>0</v>
      </c>
      <c r="BP24" s="14">
        <v>0</v>
      </c>
      <c r="BQ24" s="14">
        <v>663051.97</v>
      </c>
      <c r="BR24" s="14">
        <v>656042.06999999995</v>
      </c>
      <c r="BS24" s="14">
        <v>0.8</v>
      </c>
      <c r="BT24" s="14">
        <v>0</v>
      </c>
      <c r="BU24" s="14">
        <v>0</v>
      </c>
      <c r="BV24" s="14">
        <v>0</v>
      </c>
      <c r="BW24" s="14">
        <v>151295.97</v>
      </c>
      <c r="BX24" s="14">
        <v>151188.46</v>
      </c>
      <c r="BY24" s="14">
        <v>310075.03999999998</v>
      </c>
      <c r="BZ24" s="14">
        <v>124816.5</v>
      </c>
      <c r="CA24" s="12">
        <f t="shared" si="4"/>
        <v>1912911.95</v>
      </c>
      <c r="CB24" s="12">
        <f t="shared" si="5"/>
        <v>1051405.67</v>
      </c>
      <c r="CC24" s="13">
        <f t="shared" si="6"/>
        <v>5508261.1400000006</v>
      </c>
      <c r="CD24" s="13">
        <f t="shared" si="7"/>
        <v>2797019.35</v>
      </c>
      <c r="CE24" s="16">
        <f t="shared" si="8"/>
        <v>1.7855015221736559</v>
      </c>
      <c r="CF24" s="16">
        <f t="shared" si="9"/>
        <v>2.1397833125466224</v>
      </c>
      <c r="CG24" s="1"/>
    </row>
    <row r="25" spans="1:85" x14ac:dyDescent="0.25">
      <c r="A25" s="12">
        <v>16</v>
      </c>
      <c r="B25" s="11">
        <v>44673</v>
      </c>
      <c r="C25" s="12">
        <v>818486.39</v>
      </c>
      <c r="D25" s="12">
        <v>249066.78</v>
      </c>
      <c r="E25" s="12">
        <v>548880.64000000001</v>
      </c>
      <c r="F25" s="12"/>
      <c r="G25" s="12">
        <v>2081273.16</v>
      </c>
      <c r="H25" s="12">
        <v>0</v>
      </c>
      <c r="I25" s="12">
        <v>0</v>
      </c>
      <c r="J25" s="12"/>
      <c r="K25" s="12">
        <v>1700000</v>
      </c>
      <c r="L25" s="12"/>
      <c r="M25" s="12">
        <v>0</v>
      </c>
      <c r="N25" s="12"/>
      <c r="O25" s="12">
        <v>0</v>
      </c>
      <c r="P25" s="12">
        <v>0</v>
      </c>
      <c r="Q25" s="12">
        <v>0</v>
      </c>
      <c r="R25" s="12">
        <v>0</v>
      </c>
      <c r="S25" s="12">
        <v>5581290.3099999996</v>
      </c>
      <c r="T25" s="12">
        <v>5581290.3099999996</v>
      </c>
      <c r="U25" s="12">
        <v>1020129.59</v>
      </c>
      <c r="V25" s="12"/>
      <c r="W25" s="12">
        <f t="shared" si="0"/>
        <v>9709800.9100000001</v>
      </c>
      <c r="X25" s="12">
        <f t="shared" si="1"/>
        <v>5830357.0899999999</v>
      </c>
      <c r="Y25" s="12">
        <v>1499929.26</v>
      </c>
      <c r="Z25" s="12">
        <v>713127.53</v>
      </c>
      <c r="AA25" s="12">
        <v>4123110.18</v>
      </c>
      <c r="AB25" s="12">
        <v>1918056.52</v>
      </c>
      <c r="AC25" s="12">
        <v>870883.4</v>
      </c>
      <c r="AD25" s="12">
        <v>866121.6</v>
      </c>
      <c r="AE25" s="12">
        <v>0.97</v>
      </c>
      <c r="AF25" s="12">
        <v>0</v>
      </c>
      <c r="AG25" s="12">
        <v>588433.86</v>
      </c>
      <c r="AH25" s="12">
        <v>140586.72</v>
      </c>
      <c r="AI25" s="12">
        <v>0</v>
      </c>
      <c r="AJ25" s="12">
        <v>0</v>
      </c>
      <c r="AK25" s="12">
        <v>0</v>
      </c>
      <c r="AL25" s="12">
        <v>0</v>
      </c>
      <c r="AM25" s="12">
        <v>2198.4499999999998</v>
      </c>
      <c r="AN25" s="12">
        <v>0</v>
      </c>
      <c r="AO25" s="12">
        <v>0</v>
      </c>
      <c r="AP25" s="12">
        <v>0</v>
      </c>
      <c r="AQ25" s="12">
        <v>58.19</v>
      </c>
      <c r="AR25" s="12">
        <v>0</v>
      </c>
      <c r="AS25" s="12">
        <v>7807.69</v>
      </c>
      <c r="AT25" s="12">
        <v>0</v>
      </c>
      <c r="AU25" s="12">
        <v>11128</v>
      </c>
      <c r="AV25" s="12">
        <v>297.20999999999998</v>
      </c>
      <c r="AW25" s="12">
        <v>157376.21</v>
      </c>
      <c r="AX25" s="12">
        <v>157195.42000000001</v>
      </c>
      <c r="AY25" s="14">
        <v>110948.1</v>
      </c>
      <c r="AZ25" s="14">
        <v>17978.560000000001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f t="shared" si="2"/>
        <v>7371874.3100000015</v>
      </c>
      <c r="BH25" s="12">
        <f t="shared" si="3"/>
        <v>3813363.56</v>
      </c>
      <c r="BI25" s="14">
        <v>55703.7</v>
      </c>
      <c r="BJ25" s="14">
        <v>30.49</v>
      </c>
      <c r="BK25" s="14">
        <v>307248.93</v>
      </c>
      <c r="BL25" s="14">
        <v>71526.44</v>
      </c>
      <c r="BM25" s="14">
        <v>0</v>
      </c>
      <c r="BN25" s="14">
        <v>0</v>
      </c>
      <c r="BO25" s="14">
        <v>0</v>
      </c>
      <c r="BP25" s="14">
        <v>0</v>
      </c>
      <c r="BQ25" s="14">
        <v>669423.94999999995</v>
      </c>
      <c r="BR25" s="14">
        <v>661635.29</v>
      </c>
      <c r="BS25" s="14">
        <v>0.8</v>
      </c>
      <c r="BT25" s="14">
        <v>0</v>
      </c>
      <c r="BU25" s="14">
        <v>0</v>
      </c>
      <c r="BV25" s="14">
        <v>0</v>
      </c>
      <c r="BW25" s="14">
        <v>158056.23000000001</v>
      </c>
      <c r="BX25" s="14">
        <v>157535.43</v>
      </c>
      <c r="BY25" s="14">
        <v>425412.75</v>
      </c>
      <c r="BZ25" s="14">
        <v>246874.72</v>
      </c>
      <c r="CA25" s="12">
        <f t="shared" si="4"/>
        <v>1615846.36</v>
      </c>
      <c r="CB25" s="12">
        <f t="shared" si="5"/>
        <v>1137602.3700000001</v>
      </c>
      <c r="CC25" s="13">
        <f t="shared" si="6"/>
        <v>5756027.9500000011</v>
      </c>
      <c r="CD25" s="13">
        <f t="shared" si="7"/>
        <v>2675761.19</v>
      </c>
      <c r="CE25" s="16">
        <f t="shared" si="8"/>
        <v>1.6868925923127247</v>
      </c>
      <c r="CF25" s="16">
        <f t="shared" si="9"/>
        <v>2.1789527076592363</v>
      </c>
      <c r="CG25" s="1"/>
    </row>
    <row r="26" spans="1:85" x14ac:dyDescent="0.25">
      <c r="A26" s="12">
        <v>17</v>
      </c>
      <c r="B26" s="11">
        <v>44676</v>
      </c>
      <c r="C26" s="12">
        <v>817938.41</v>
      </c>
      <c r="D26" s="12">
        <v>249367.28</v>
      </c>
      <c r="E26" s="12">
        <v>798226.76</v>
      </c>
      <c r="F26" s="12"/>
      <c r="G26" s="12">
        <v>2081930.06</v>
      </c>
      <c r="H26" s="12">
        <v>0</v>
      </c>
      <c r="I26" s="12">
        <v>0</v>
      </c>
      <c r="J26" s="12"/>
      <c r="K26" s="12">
        <v>1100000</v>
      </c>
      <c r="L26" s="12"/>
      <c r="M26" s="12">
        <v>0</v>
      </c>
      <c r="N26" s="12"/>
      <c r="O26" s="12">
        <v>0</v>
      </c>
      <c r="P26" s="12">
        <v>0</v>
      </c>
      <c r="Q26" s="12">
        <v>0</v>
      </c>
      <c r="R26" s="12">
        <v>0</v>
      </c>
      <c r="S26" s="12">
        <v>5331904.5</v>
      </c>
      <c r="T26" s="12">
        <v>5331904.5</v>
      </c>
      <c r="U26" s="12">
        <v>1020129.59</v>
      </c>
      <c r="V26" s="12"/>
      <c r="W26" s="12">
        <f t="shared" si="0"/>
        <v>9109870.1400000006</v>
      </c>
      <c r="X26" s="12">
        <f t="shared" si="1"/>
        <v>5581271.7800000003</v>
      </c>
      <c r="Y26" s="12">
        <v>1503460.6</v>
      </c>
      <c r="Z26" s="12">
        <v>710171.35</v>
      </c>
      <c r="AA26" s="12">
        <v>3997718.16</v>
      </c>
      <c r="AB26" s="12">
        <v>1922071.67</v>
      </c>
      <c r="AC26" s="12">
        <v>859870.69</v>
      </c>
      <c r="AD26" s="12">
        <v>855120.83</v>
      </c>
      <c r="AE26" s="12">
        <v>23.51</v>
      </c>
      <c r="AF26" s="12">
        <v>0</v>
      </c>
      <c r="AG26" s="12">
        <v>622144.81000000006</v>
      </c>
      <c r="AH26" s="12">
        <v>140785.66</v>
      </c>
      <c r="AI26" s="12">
        <v>0</v>
      </c>
      <c r="AJ26" s="12">
        <v>0</v>
      </c>
      <c r="AK26" s="12">
        <v>0</v>
      </c>
      <c r="AL26" s="12">
        <v>0</v>
      </c>
      <c r="AM26" s="12">
        <v>2198.4499999999998</v>
      </c>
      <c r="AN26" s="12">
        <v>0</v>
      </c>
      <c r="AO26" s="12">
        <v>0</v>
      </c>
      <c r="AP26" s="12">
        <v>0</v>
      </c>
      <c r="AQ26" s="12">
        <v>58.19</v>
      </c>
      <c r="AR26" s="12">
        <v>0</v>
      </c>
      <c r="AS26" s="12">
        <v>10809.29</v>
      </c>
      <c r="AT26" s="12">
        <v>0</v>
      </c>
      <c r="AU26" s="12">
        <v>11055.92</v>
      </c>
      <c r="AV26" s="12">
        <v>302.01</v>
      </c>
      <c r="AW26" s="12">
        <v>173795.45</v>
      </c>
      <c r="AX26" s="12">
        <v>173496.75</v>
      </c>
      <c r="AY26" s="14">
        <v>101657.05</v>
      </c>
      <c r="AZ26" s="14">
        <v>7172.78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f t="shared" si="2"/>
        <v>7282792.1200000001</v>
      </c>
      <c r="BH26" s="12">
        <f t="shared" si="3"/>
        <v>3809121.05</v>
      </c>
      <c r="BI26" s="14">
        <v>140508.35999999999</v>
      </c>
      <c r="BJ26" s="14">
        <v>99.76</v>
      </c>
      <c r="BK26" s="14">
        <v>708288.91</v>
      </c>
      <c r="BL26" s="14">
        <v>121331.78</v>
      </c>
      <c r="BM26" s="14">
        <v>0</v>
      </c>
      <c r="BN26" s="14">
        <v>0</v>
      </c>
      <c r="BO26" s="14">
        <v>0</v>
      </c>
      <c r="BP26" s="14">
        <v>0</v>
      </c>
      <c r="BQ26" s="14">
        <v>673477.59</v>
      </c>
      <c r="BR26" s="14">
        <v>665357.98</v>
      </c>
      <c r="BS26" s="14">
        <v>0.8</v>
      </c>
      <c r="BT26" s="14">
        <v>0</v>
      </c>
      <c r="BU26" s="14">
        <v>0</v>
      </c>
      <c r="BV26" s="14">
        <v>0</v>
      </c>
      <c r="BW26" s="14">
        <v>174647.72</v>
      </c>
      <c r="BX26" s="14">
        <v>173922.89</v>
      </c>
      <c r="BY26" s="14">
        <v>371490.28</v>
      </c>
      <c r="BZ26" s="14">
        <v>171432.1</v>
      </c>
      <c r="CA26" s="12">
        <f t="shared" si="4"/>
        <v>2068413.66</v>
      </c>
      <c r="CB26" s="12">
        <f t="shared" si="5"/>
        <v>1132144.51</v>
      </c>
      <c r="CC26" s="13">
        <f t="shared" si="6"/>
        <v>5214378.46</v>
      </c>
      <c r="CD26" s="13">
        <f t="shared" si="7"/>
        <v>2676976.54</v>
      </c>
      <c r="CE26" s="16">
        <f t="shared" si="8"/>
        <v>1.7470673081907446</v>
      </c>
      <c r="CF26" s="16">
        <f t="shared" si="9"/>
        <v>2.0849162092395477</v>
      </c>
      <c r="CG26" s="1"/>
    </row>
    <row r="27" spans="1:85" x14ac:dyDescent="0.25">
      <c r="A27" s="12">
        <v>18</v>
      </c>
      <c r="B27" s="11">
        <v>44677</v>
      </c>
      <c r="C27" s="12">
        <v>784652.37</v>
      </c>
      <c r="D27" s="12">
        <v>253663.23</v>
      </c>
      <c r="E27" s="12">
        <v>891535.3</v>
      </c>
      <c r="F27" s="12"/>
      <c r="G27" s="12">
        <v>2092512.39</v>
      </c>
      <c r="H27" s="12">
        <v>0</v>
      </c>
      <c r="I27" s="12">
        <v>0</v>
      </c>
      <c r="J27" s="12"/>
      <c r="K27" s="12">
        <v>1000000</v>
      </c>
      <c r="L27" s="12"/>
      <c r="M27" s="12">
        <v>0</v>
      </c>
      <c r="N27" s="12"/>
      <c r="O27" s="12">
        <v>292549</v>
      </c>
      <c r="P27" s="12">
        <v>292549</v>
      </c>
      <c r="Q27" s="12">
        <v>0</v>
      </c>
      <c r="R27" s="12">
        <v>0</v>
      </c>
      <c r="S27" s="12">
        <v>5279234.55</v>
      </c>
      <c r="T27" s="12">
        <v>5279234.55</v>
      </c>
      <c r="U27" s="12">
        <v>1020129.59</v>
      </c>
      <c r="V27" s="12"/>
      <c r="W27" s="12">
        <f t="shared" si="0"/>
        <v>9320354.0199999996</v>
      </c>
      <c r="X27" s="12">
        <f t="shared" si="1"/>
        <v>5825446.7800000003</v>
      </c>
      <c r="Y27" s="12">
        <v>1495262.5</v>
      </c>
      <c r="Z27" s="12">
        <v>712494.8</v>
      </c>
      <c r="AA27" s="12">
        <v>4066556.46</v>
      </c>
      <c r="AB27" s="12">
        <v>1953271.88</v>
      </c>
      <c r="AC27" s="12">
        <v>768542.02</v>
      </c>
      <c r="AD27" s="12">
        <v>763798.97</v>
      </c>
      <c r="AE27" s="12">
        <v>4.79</v>
      </c>
      <c r="AF27" s="12">
        <v>0</v>
      </c>
      <c r="AG27" s="12">
        <v>630444.30000000005</v>
      </c>
      <c r="AH27" s="12">
        <v>140592.15</v>
      </c>
      <c r="AI27" s="12">
        <v>0</v>
      </c>
      <c r="AJ27" s="12">
        <v>0</v>
      </c>
      <c r="AK27" s="12">
        <v>0</v>
      </c>
      <c r="AL27" s="12">
        <v>0</v>
      </c>
      <c r="AM27" s="12">
        <v>2198.4499999999998</v>
      </c>
      <c r="AN27" s="12">
        <v>0</v>
      </c>
      <c r="AO27" s="12">
        <v>0</v>
      </c>
      <c r="AP27" s="12">
        <v>0</v>
      </c>
      <c r="AQ27" s="12">
        <v>81.94</v>
      </c>
      <c r="AR27" s="12">
        <v>0</v>
      </c>
      <c r="AS27" s="12">
        <v>10809.29</v>
      </c>
      <c r="AT27" s="12">
        <v>0</v>
      </c>
      <c r="AU27" s="12">
        <v>25873.57</v>
      </c>
      <c r="AV27" s="12">
        <v>290.66000000000003</v>
      </c>
      <c r="AW27" s="12">
        <v>119888.39</v>
      </c>
      <c r="AX27" s="12">
        <v>119879.64</v>
      </c>
      <c r="AY27" s="14">
        <v>100377.9</v>
      </c>
      <c r="AZ27" s="14">
        <v>9014.27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f t="shared" si="2"/>
        <v>7220039.6100000013</v>
      </c>
      <c r="BH27" s="12">
        <f t="shared" si="3"/>
        <v>3699342.3699999996</v>
      </c>
      <c r="BI27" s="14">
        <v>137567.78</v>
      </c>
      <c r="BJ27" s="14">
        <v>99.7</v>
      </c>
      <c r="BK27" s="14">
        <v>706652.34</v>
      </c>
      <c r="BL27" s="14">
        <v>121084.62</v>
      </c>
      <c r="BM27" s="14">
        <v>0</v>
      </c>
      <c r="BN27" s="14">
        <v>0</v>
      </c>
      <c r="BO27" s="14">
        <v>0</v>
      </c>
      <c r="BP27" s="14">
        <v>0</v>
      </c>
      <c r="BQ27" s="14">
        <v>678176.75</v>
      </c>
      <c r="BR27" s="14">
        <v>665242.53</v>
      </c>
      <c r="BS27" s="14">
        <v>6608.24</v>
      </c>
      <c r="BT27" s="14">
        <v>0</v>
      </c>
      <c r="BU27" s="14">
        <v>0</v>
      </c>
      <c r="BV27" s="14">
        <v>0</v>
      </c>
      <c r="BW27" s="14">
        <v>120690.41</v>
      </c>
      <c r="BX27" s="14">
        <v>120280.65</v>
      </c>
      <c r="BY27" s="14">
        <v>445217.47</v>
      </c>
      <c r="BZ27" s="14">
        <v>219374.04</v>
      </c>
      <c r="CA27" s="12">
        <f t="shared" si="4"/>
        <v>2094912.99</v>
      </c>
      <c r="CB27" s="12">
        <f t="shared" si="5"/>
        <v>1126081.54</v>
      </c>
      <c r="CC27" s="13">
        <f t="shared" si="6"/>
        <v>5125126.620000001</v>
      </c>
      <c r="CD27" s="13">
        <f t="shared" si="7"/>
        <v>2573260.8299999996</v>
      </c>
      <c r="CE27" s="16">
        <f t="shared" si="8"/>
        <v>1.818560732456596</v>
      </c>
      <c r="CF27" s="16">
        <f t="shared" si="9"/>
        <v>2.2638384387951849</v>
      </c>
      <c r="CG27" s="1"/>
    </row>
    <row r="28" spans="1:85" x14ac:dyDescent="0.25">
      <c r="A28" s="12">
        <v>19</v>
      </c>
      <c r="B28" s="11">
        <v>44678</v>
      </c>
      <c r="C28" s="12">
        <v>781742.88</v>
      </c>
      <c r="D28" s="12">
        <v>245960.44</v>
      </c>
      <c r="E28" s="12">
        <v>685974.7</v>
      </c>
      <c r="F28" s="12"/>
      <c r="G28" s="12">
        <v>2092985.49</v>
      </c>
      <c r="H28" s="12">
        <v>0</v>
      </c>
      <c r="I28" s="12">
        <v>0</v>
      </c>
      <c r="J28" s="12"/>
      <c r="K28" s="12">
        <v>1100000</v>
      </c>
      <c r="L28" s="12"/>
      <c r="M28" s="12">
        <v>0</v>
      </c>
      <c r="N28" s="12"/>
      <c r="O28" s="12">
        <v>292549</v>
      </c>
      <c r="P28" s="12">
        <v>292549</v>
      </c>
      <c r="Q28" s="12">
        <v>0</v>
      </c>
      <c r="R28" s="12">
        <v>0</v>
      </c>
      <c r="S28" s="12">
        <v>5366429.34</v>
      </c>
      <c r="T28" s="12">
        <v>5366429.34</v>
      </c>
      <c r="U28" s="12">
        <v>1020129.59</v>
      </c>
      <c r="V28" s="12"/>
      <c r="W28" s="12">
        <f t="shared" si="0"/>
        <v>9299551.8200000003</v>
      </c>
      <c r="X28" s="12">
        <f t="shared" si="1"/>
        <v>5904938.7800000003</v>
      </c>
      <c r="Y28" s="12">
        <v>1481254.49</v>
      </c>
      <c r="Z28" s="12">
        <v>709155.64</v>
      </c>
      <c r="AA28" s="12">
        <v>4095052.68</v>
      </c>
      <c r="AB28" s="12">
        <v>1949201.1</v>
      </c>
      <c r="AC28" s="12">
        <v>758939.08</v>
      </c>
      <c r="AD28" s="12">
        <v>754202.61</v>
      </c>
      <c r="AE28" s="12">
        <v>1.05</v>
      </c>
      <c r="AF28" s="12">
        <v>0</v>
      </c>
      <c r="AG28" s="12">
        <v>639231.06000000006</v>
      </c>
      <c r="AH28" s="12">
        <v>140353.56</v>
      </c>
      <c r="AI28" s="12">
        <v>0</v>
      </c>
      <c r="AJ28" s="12">
        <v>0</v>
      </c>
      <c r="AK28" s="12">
        <v>0</v>
      </c>
      <c r="AL28" s="12">
        <v>0</v>
      </c>
      <c r="AM28" s="12">
        <v>2198.4499999999998</v>
      </c>
      <c r="AN28" s="12">
        <v>0</v>
      </c>
      <c r="AO28" s="12">
        <v>0</v>
      </c>
      <c r="AP28" s="12">
        <v>0</v>
      </c>
      <c r="AQ28" s="12">
        <v>58.19</v>
      </c>
      <c r="AR28" s="12">
        <v>0</v>
      </c>
      <c r="AS28" s="12">
        <v>10809.29</v>
      </c>
      <c r="AT28" s="12">
        <v>0</v>
      </c>
      <c r="AU28" s="12">
        <v>98187.58</v>
      </c>
      <c r="AV28" s="12">
        <v>87409.53</v>
      </c>
      <c r="AW28" s="12">
        <v>106513.19</v>
      </c>
      <c r="AX28" s="12">
        <v>106484.33</v>
      </c>
      <c r="AY28" s="14">
        <v>99733.23</v>
      </c>
      <c r="AZ28" s="14">
        <v>7189.47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f t="shared" si="2"/>
        <v>7291978.290000001</v>
      </c>
      <c r="BH28" s="12">
        <f t="shared" si="3"/>
        <v>3753996.24</v>
      </c>
      <c r="BI28" s="14">
        <v>138176.37</v>
      </c>
      <c r="BJ28" s="14">
        <v>140.65</v>
      </c>
      <c r="BK28" s="14">
        <v>709403.25</v>
      </c>
      <c r="BL28" s="14">
        <v>120113.76</v>
      </c>
      <c r="BM28" s="14">
        <v>0</v>
      </c>
      <c r="BN28" s="14">
        <v>0</v>
      </c>
      <c r="BO28" s="14">
        <v>0</v>
      </c>
      <c r="BP28" s="14">
        <v>0</v>
      </c>
      <c r="BQ28" s="14">
        <v>691161.47</v>
      </c>
      <c r="BR28" s="14">
        <v>666474.29</v>
      </c>
      <c r="BS28" s="14">
        <v>6608.24</v>
      </c>
      <c r="BT28" s="14">
        <v>0</v>
      </c>
      <c r="BU28" s="14">
        <v>0</v>
      </c>
      <c r="BV28" s="14">
        <v>0</v>
      </c>
      <c r="BW28" s="14">
        <v>107236.59</v>
      </c>
      <c r="BX28" s="14">
        <v>92211.520000000004</v>
      </c>
      <c r="BY28" s="14">
        <v>471915.81</v>
      </c>
      <c r="BZ28" s="14">
        <v>222084.76</v>
      </c>
      <c r="CA28" s="12">
        <f t="shared" si="4"/>
        <v>2124501.73</v>
      </c>
      <c r="CB28" s="12">
        <f t="shared" si="5"/>
        <v>1101024.98</v>
      </c>
      <c r="CC28" s="13">
        <f t="shared" si="6"/>
        <v>5167476.5600000005</v>
      </c>
      <c r="CD28" s="13">
        <f t="shared" si="7"/>
        <v>2652971.2600000002</v>
      </c>
      <c r="CE28" s="16">
        <f t="shared" si="8"/>
        <v>1.7996311569142365</v>
      </c>
      <c r="CF28" s="16">
        <f t="shared" si="9"/>
        <v>2.2257831696224253</v>
      </c>
      <c r="CG28" s="1"/>
    </row>
    <row r="29" spans="1:85" x14ac:dyDescent="0.25">
      <c r="A29" s="12">
        <v>20</v>
      </c>
      <c r="B29" s="11">
        <v>44679</v>
      </c>
      <c r="C29" s="12">
        <v>834767.66</v>
      </c>
      <c r="D29" s="12">
        <v>236317.12</v>
      </c>
      <c r="E29" s="12">
        <v>728683.22</v>
      </c>
      <c r="F29" s="12"/>
      <c r="G29" s="12">
        <v>2093439.66</v>
      </c>
      <c r="H29" s="12">
        <v>0</v>
      </c>
      <c r="I29" s="12">
        <v>0</v>
      </c>
      <c r="J29" s="12"/>
      <c r="K29" s="12">
        <v>1000000</v>
      </c>
      <c r="L29" s="12"/>
      <c r="M29" s="12">
        <v>0</v>
      </c>
      <c r="N29" s="12"/>
      <c r="O29" s="12">
        <v>292549</v>
      </c>
      <c r="P29" s="12">
        <v>292549</v>
      </c>
      <c r="Q29" s="12">
        <v>0</v>
      </c>
      <c r="R29" s="12">
        <v>0</v>
      </c>
      <c r="S29" s="12">
        <v>5402659.8700000001</v>
      </c>
      <c r="T29" s="12">
        <v>5402659.8700000001</v>
      </c>
      <c r="U29" s="12">
        <v>1020129.59</v>
      </c>
      <c r="V29" s="12"/>
      <c r="W29" s="12">
        <f t="shared" si="0"/>
        <v>9331969.8200000003</v>
      </c>
      <c r="X29" s="12">
        <f t="shared" si="1"/>
        <v>5931525.9900000002</v>
      </c>
      <c r="Y29" s="12">
        <v>1468726.35</v>
      </c>
      <c r="Z29" s="12">
        <v>707698.21</v>
      </c>
      <c r="AA29" s="12">
        <v>4061788.09</v>
      </c>
      <c r="AB29" s="12">
        <v>1955052.74</v>
      </c>
      <c r="AC29" s="12">
        <v>780517.91</v>
      </c>
      <c r="AD29" s="12">
        <v>775795.17</v>
      </c>
      <c r="AE29" s="12">
        <v>0</v>
      </c>
      <c r="AF29" s="12">
        <v>0</v>
      </c>
      <c r="AG29" s="12">
        <v>671328.81</v>
      </c>
      <c r="AH29" s="12">
        <v>140095.76999999999</v>
      </c>
      <c r="AI29" s="12">
        <v>0</v>
      </c>
      <c r="AJ29" s="12">
        <v>0</v>
      </c>
      <c r="AK29" s="12">
        <v>0</v>
      </c>
      <c r="AL29" s="12">
        <v>0</v>
      </c>
      <c r="AM29" s="12">
        <v>2198.4499999999998</v>
      </c>
      <c r="AN29" s="12">
        <v>0</v>
      </c>
      <c r="AO29" s="12">
        <v>0</v>
      </c>
      <c r="AP29" s="12">
        <v>0</v>
      </c>
      <c r="AQ29" s="12">
        <v>58.19</v>
      </c>
      <c r="AR29" s="12">
        <v>0</v>
      </c>
      <c r="AS29" s="12">
        <v>10809.29</v>
      </c>
      <c r="AT29" s="12">
        <v>0</v>
      </c>
      <c r="AU29" s="12">
        <v>11079.26</v>
      </c>
      <c r="AV29" s="12">
        <v>275.54000000000002</v>
      </c>
      <c r="AW29" s="12">
        <v>70484.83</v>
      </c>
      <c r="AX29" s="12">
        <v>70267.7</v>
      </c>
      <c r="AY29" s="14">
        <v>112322.16</v>
      </c>
      <c r="AZ29" s="14">
        <v>10707.46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f t="shared" si="2"/>
        <v>7189313.3400000008</v>
      </c>
      <c r="BH29" s="12">
        <f t="shared" si="3"/>
        <v>3659892.5900000003</v>
      </c>
      <c r="BI29" s="14">
        <v>138804.53</v>
      </c>
      <c r="BJ29" s="14">
        <v>99.69</v>
      </c>
      <c r="BK29" s="14">
        <v>714141.75</v>
      </c>
      <c r="BL29" s="14">
        <v>122157.98</v>
      </c>
      <c r="BM29" s="14">
        <v>0</v>
      </c>
      <c r="BN29" s="14">
        <v>0</v>
      </c>
      <c r="BO29" s="14">
        <v>0</v>
      </c>
      <c r="BP29" s="14">
        <v>0</v>
      </c>
      <c r="BQ29" s="14">
        <v>678568.76</v>
      </c>
      <c r="BR29" s="14">
        <v>670483.15</v>
      </c>
      <c r="BS29" s="14">
        <v>6608.24</v>
      </c>
      <c r="BT29" s="14">
        <v>0</v>
      </c>
      <c r="BU29" s="14">
        <v>0</v>
      </c>
      <c r="BV29" s="14">
        <v>0</v>
      </c>
      <c r="BW29" s="14">
        <v>70224.69</v>
      </c>
      <c r="BX29" s="14">
        <v>55503.11</v>
      </c>
      <c r="BY29" s="14">
        <v>301486.24</v>
      </c>
      <c r="BZ29" s="14">
        <v>129205.64</v>
      </c>
      <c r="CA29" s="12">
        <f t="shared" si="4"/>
        <v>1909834.21</v>
      </c>
      <c r="CB29" s="12">
        <f t="shared" si="5"/>
        <v>977449.57000000007</v>
      </c>
      <c r="CC29" s="13">
        <f t="shared" si="6"/>
        <v>5279479.1300000008</v>
      </c>
      <c r="CD29" s="13">
        <f t="shared" si="7"/>
        <v>2682443.0200000005</v>
      </c>
      <c r="CE29" s="16">
        <f t="shared" si="8"/>
        <v>1.7675928988850835</v>
      </c>
      <c r="CF29" s="16">
        <f t="shared" si="9"/>
        <v>2.2112402559067217</v>
      </c>
      <c r="CG29" s="1"/>
    </row>
    <row r="30" spans="1:85" x14ac:dyDescent="0.25">
      <c r="A30" s="12">
        <v>21</v>
      </c>
      <c r="B30" s="11">
        <v>44680</v>
      </c>
      <c r="C30" s="12">
        <v>925960.45</v>
      </c>
      <c r="D30" s="12">
        <v>240141.68</v>
      </c>
      <c r="E30" s="12">
        <v>546858.80000000005</v>
      </c>
      <c r="F30" s="12"/>
      <c r="G30" s="12">
        <v>2093886.93</v>
      </c>
      <c r="H30" s="12">
        <v>0</v>
      </c>
      <c r="I30" s="12">
        <v>0</v>
      </c>
      <c r="J30" s="12"/>
      <c r="K30" s="12">
        <v>1200000</v>
      </c>
      <c r="L30" s="12"/>
      <c r="M30" s="12">
        <v>0</v>
      </c>
      <c r="N30" s="12"/>
      <c r="O30" s="12">
        <v>292549</v>
      </c>
      <c r="P30" s="12">
        <v>292549</v>
      </c>
      <c r="Q30" s="12">
        <v>0</v>
      </c>
      <c r="R30" s="12">
        <v>0</v>
      </c>
      <c r="S30" s="12">
        <v>5369822.75</v>
      </c>
      <c r="T30" s="12">
        <v>5369822.75</v>
      </c>
      <c r="U30" s="12">
        <v>1020129.59</v>
      </c>
      <c r="V30" s="12"/>
      <c r="W30" s="12">
        <f t="shared" si="0"/>
        <v>9408948.3399999999</v>
      </c>
      <c r="X30" s="12">
        <f t="shared" si="1"/>
        <v>5902513.4299999997</v>
      </c>
      <c r="Y30" s="12">
        <v>1482164.5</v>
      </c>
      <c r="Z30" s="12">
        <v>706511.43</v>
      </c>
      <c r="AA30" s="12">
        <v>4079323.24</v>
      </c>
      <c r="AB30" s="12">
        <v>1952306.6</v>
      </c>
      <c r="AC30" s="12">
        <v>771158.51</v>
      </c>
      <c r="AD30" s="12">
        <v>766443.33</v>
      </c>
      <c r="AE30" s="12">
        <v>423.87</v>
      </c>
      <c r="AF30" s="12">
        <v>0</v>
      </c>
      <c r="AG30" s="12">
        <v>624566.86</v>
      </c>
      <c r="AH30" s="12">
        <v>134371.06</v>
      </c>
      <c r="AI30" s="12">
        <v>0</v>
      </c>
      <c r="AJ30" s="12">
        <v>0</v>
      </c>
      <c r="AK30" s="12">
        <v>0</v>
      </c>
      <c r="AL30" s="12">
        <v>0</v>
      </c>
      <c r="AM30" s="12">
        <v>2198.4499999999998</v>
      </c>
      <c r="AN30" s="12">
        <v>0</v>
      </c>
      <c r="AO30" s="12">
        <v>0</v>
      </c>
      <c r="AP30" s="12">
        <v>0</v>
      </c>
      <c r="AQ30" s="12">
        <v>58.19</v>
      </c>
      <c r="AR30" s="12">
        <v>0</v>
      </c>
      <c r="AS30" s="12">
        <v>7807.69</v>
      </c>
      <c r="AT30" s="12">
        <v>0</v>
      </c>
      <c r="AU30" s="12">
        <v>31139.77</v>
      </c>
      <c r="AV30" s="12">
        <v>468.71</v>
      </c>
      <c r="AW30" s="12">
        <v>58177.96</v>
      </c>
      <c r="AX30" s="12">
        <v>58146.5</v>
      </c>
      <c r="AY30" s="14">
        <v>113627.42</v>
      </c>
      <c r="AZ30" s="14">
        <v>14313.39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2">
        <f t="shared" si="2"/>
        <v>7170646.4600000009</v>
      </c>
      <c r="BH30" s="12">
        <f t="shared" si="3"/>
        <v>3632561.0200000005</v>
      </c>
      <c r="BI30" s="14">
        <v>53397.68</v>
      </c>
      <c r="BJ30" s="14">
        <v>29.65</v>
      </c>
      <c r="BK30" s="14">
        <v>367608.69</v>
      </c>
      <c r="BL30" s="14">
        <v>69281.41</v>
      </c>
      <c r="BM30" s="14">
        <v>0</v>
      </c>
      <c r="BN30" s="14">
        <v>0</v>
      </c>
      <c r="BO30" s="14">
        <v>0</v>
      </c>
      <c r="BP30" s="14">
        <v>0</v>
      </c>
      <c r="BQ30" s="14">
        <v>663189.85</v>
      </c>
      <c r="BR30" s="14">
        <v>654414.87</v>
      </c>
      <c r="BS30" s="14">
        <v>6608.24</v>
      </c>
      <c r="BT30" s="14">
        <v>0</v>
      </c>
      <c r="BU30" s="14">
        <v>0</v>
      </c>
      <c r="BV30" s="14">
        <v>0</v>
      </c>
      <c r="BW30" s="14">
        <v>58354.76</v>
      </c>
      <c r="BX30" s="14">
        <v>43600.38</v>
      </c>
      <c r="BY30" s="14">
        <v>336970.62</v>
      </c>
      <c r="BZ30" s="14">
        <v>162017.56</v>
      </c>
      <c r="CA30" s="12">
        <f t="shared" si="4"/>
        <v>1486129.8399999999</v>
      </c>
      <c r="CB30" s="12">
        <f t="shared" si="5"/>
        <v>929343.86999999988</v>
      </c>
      <c r="CC30" s="13">
        <f t="shared" si="6"/>
        <v>5684516.620000001</v>
      </c>
      <c r="CD30" s="13">
        <f t="shared" si="7"/>
        <v>2703217.1500000004</v>
      </c>
      <c r="CE30" s="16">
        <f t="shared" si="8"/>
        <v>1.6551888170924194</v>
      </c>
      <c r="CF30" s="16">
        <f t="shared" si="9"/>
        <v>2.1835143469698686</v>
      </c>
      <c r="CG30" s="1"/>
    </row>
    <row r="31" spans="1:85" x14ac:dyDescent="0.25">
      <c r="A31" s="12">
        <v>23</v>
      </c>
      <c r="B31" s="11">
        <v>44682</v>
      </c>
      <c r="C31" s="12" t="s">
        <v>49</v>
      </c>
      <c r="D31" s="12" t="s">
        <v>49</v>
      </c>
      <c r="E31" s="12" t="s">
        <v>49</v>
      </c>
      <c r="F31" s="12" t="s">
        <v>49</v>
      </c>
      <c r="G31" s="12" t="s">
        <v>49</v>
      </c>
      <c r="H31" s="12" t="s">
        <v>49</v>
      </c>
      <c r="I31" s="12" t="s">
        <v>49</v>
      </c>
      <c r="J31" s="12" t="s">
        <v>49</v>
      </c>
      <c r="K31" s="12" t="s">
        <v>49</v>
      </c>
      <c r="L31" s="12" t="s">
        <v>49</v>
      </c>
      <c r="M31" s="12" t="s">
        <v>49</v>
      </c>
      <c r="N31" s="12" t="s">
        <v>49</v>
      </c>
      <c r="O31" s="12" t="s">
        <v>49</v>
      </c>
      <c r="P31" s="12" t="s">
        <v>49</v>
      </c>
      <c r="Q31" s="12" t="s">
        <v>49</v>
      </c>
      <c r="R31" s="12" t="s">
        <v>49</v>
      </c>
      <c r="S31" s="12" t="s">
        <v>49</v>
      </c>
      <c r="T31" s="12" t="s">
        <v>49</v>
      </c>
      <c r="U31" s="12" t="s">
        <v>49</v>
      </c>
      <c r="V31" s="12" t="s">
        <v>49</v>
      </c>
      <c r="W31" s="12" t="s">
        <v>49</v>
      </c>
      <c r="X31" s="12" t="s">
        <v>49</v>
      </c>
      <c r="Y31" s="12" t="s">
        <v>49</v>
      </c>
      <c r="Z31" s="12" t="s">
        <v>49</v>
      </c>
      <c r="AA31" s="12" t="s">
        <v>49</v>
      </c>
      <c r="AB31" s="12" t="s">
        <v>49</v>
      </c>
      <c r="AC31" s="12" t="s">
        <v>49</v>
      </c>
      <c r="AD31" s="12" t="s">
        <v>49</v>
      </c>
      <c r="AE31" s="12" t="s">
        <v>49</v>
      </c>
      <c r="AF31" s="12" t="s">
        <v>49</v>
      </c>
      <c r="AG31" s="12" t="s">
        <v>49</v>
      </c>
      <c r="AH31" s="12" t="s">
        <v>49</v>
      </c>
      <c r="AI31" s="12" t="s">
        <v>49</v>
      </c>
      <c r="AJ31" s="12" t="s">
        <v>49</v>
      </c>
      <c r="AK31" s="12" t="s">
        <v>49</v>
      </c>
      <c r="AL31" s="12" t="s">
        <v>49</v>
      </c>
      <c r="AM31" s="12" t="s">
        <v>49</v>
      </c>
      <c r="AN31" s="12" t="s">
        <v>49</v>
      </c>
      <c r="AO31" s="12" t="s">
        <v>49</v>
      </c>
      <c r="AP31" s="12" t="s">
        <v>49</v>
      </c>
      <c r="AQ31" s="12" t="s">
        <v>49</v>
      </c>
      <c r="AR31" s="12" t="s">
        <v>49</v>
      </c>
      <c r="AS31" s="12" t="s">
        <v>49</v>
      </c>
      <c r="AT31" s="12" t="s">
        <v>49</v>
      </c>
      <c r="AU31" s="12" t="s">
        <v>49</v>
      </c>
      <c r="AV31" s="12" t="s">
        <v>49</v>
      </c>
      <c r="AW31" s="12" t="s">
        <v>49</v>
      </c>
      <c r="AX31" s="12" t="s">
        <v>49</v>
      </c>
      <c r="AY31" s="14" t="s">
        <v>49</v>
      </c>
      <c r="AZ31" s="14" t="s">
        <v>49</v>
      </c>
      <c r="BA31" s="14" t="s">
        <v>49</v>
      </c>
      <c r="BB31" s="14" t="s">
        <v>49</v>
      </c>
      <c r="BC31" s="14" t="s">
        <v>49</v>
      </c>
      <c r="BD31" s="14" t="s">
        <v>49</v>
      </c>
      <c r="BE31" s="14" t="s">
        <v>49</v>
      </c>
      <c r="BF31" s="14" t="s">
        <v>49</v>
      </c>
      <c r="BG31" s="12" t="s">
        <v>49</v>
      </c>
      <c r="BH31" s="12" t="s">
        <v>49</v>
      </c>
      <c r="BI31" s="14" t="s">
        <v>49</v>
      </c>
      <c r="BJ31" s="14" t="s">
        <v>49</v>
      </c>
      <c r="BK31" s="14" t="s">
        <v>49</v>
      </c>
      <c r="BL31" s="14" t="s">
        <v>49</v>
      </c>
      <c r="BM31" s="14" t="s">
        <v>49</v>
      </c>
      <c r="BN31" s="14" t="s">
        <v>49</v>
      </c>
      <c r="BO31" s="14" t="s">
        <v>49</v>
      </c>
      <c r="BP31" s="14" t="s">
        <v>49</v>
      </c>
      <c r="BQ31" s="14" t="s">
        <v>49</v>
      </c>
      <c r="BR31" s="14" t="s">
        <v>49</v>
      </c>
      <c r="BS31" s="14" t="s">
        <v>49</v>
      </c>
      <c r="BT31" s="14" t="s">
        <v>49</v>
      </c>
      <c r="BU31" s="14" t="s">
        <v>49</v>
      </c>
      <c r="BV31" s="14" t="s">
        <v>49</v>
      </c>
      <c r="BW31" s="14" t="s">
        <v>49</v>
      </c>
      <c r="BX31" s="14" t="s">
        <v>49</v>
      </c>
      <c r="BY31" s="14" t="s">
        <v>49</v>
      </c>
      <c r="BZ31" s="14" t="s">
        <v>49</v>
      </c>
      <c r="CA31" s="12" t="s">
        <v>49</v>
      </c>
      <c r="CB31" s="12" t="s">
        <v>49</v>
      </c>
      <c r="CC31" s="13" t="s">
        <v>49</v>
      </c>
      <c r="CD31" s="13" t="s">
        <v>49</v>
      </c>
      <c r="CE31" s="16">
        <f>AVERAGE(CE10:CE30)</f>
        <v>1.7715487423504956</v>
      </c>
      <c r="CF31" s="16">
        <f>AVERAGE(CF10:CF30)</f>
        <v>2.2541634765605014</v>
      </c>
      <c r="CG31" s="1"/>
    </row>
    <row r="32" spans="1:85" x14ac:dyDescent="0.25">
      <c r="A32" s="1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"/>
      <c r="CF32" s="1"/>
      <c r="CG32" s="1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ht="30" customHeight="1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ht="30" customHeight="1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ht="30" customHeight="1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A112" s="1"/>
      <c r="B112" s="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"/>
      <c r="CF112" s="1"/>
      <c r="CG112" s="1"/>
    </row>
    <row r="113" spans="1:85" x14ac:dyDescent="0.25">
      <c r="A113" s="1"/>
      <c r="B113" s="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"/>
      <c r="CF113" s="1"/>
      <c r="CG113" s="1"/>
    </row>
    <row r="114" spans="1:85" x14ac:dyDescent="0.25">
      <c r="A114" s="1"/>
      <c r="B114" s="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"/>
      <c r="CF114" s="1"/>
      <c r="CG114" s="1"/>
    </row>
    <row r="115" spans="1:85" x14ac:dyDescent="0.25">
      <c r="A115" s="1"/>
      <c r="B115" s="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"/>
      <c r="CF115" s="1"/>
      <c r="CG115" s="1"/>
    </row>
    <row r="116" spans="1:85" x14ac:dyDescent="0.25">
      <c r="A116" s="1"/>
      <c r="B116" s="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"/>
      <c r="CF116" s="1"/>
      <c r="CG116" s="1"/>
    </row>
    <row r="117" spans="1:85" x14ac:dyDescent="0.25">
      <c r="A117" s="1"/>
      <c r="B117" s="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"/>
      <c r="CF117" s="1"/>
      <c r="CG117" s="1"/>
    </row>
    <row r="118" spans="1:85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1:85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1:85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1:85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1:85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1:85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1:85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1:85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1:85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1:85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1:85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  <row r="300" spans="3:82" x14ac:dyDescent="0.25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</row>
    <row r="301" spans="3:82" x14ac:dyDescent="0.25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</row>
    <row r="302" spans="3:82" x14ac:dyDescent="0.25"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</row>
    <row r="303" spans="3:82" x14ac:dyDescent="0.25"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</row>
    <row r="304" spans="3:82" x14ac:dyDescent="0.25"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</row>
    <row r="305" spans="3:82" x14ac:dyDescent="0.25"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</row>
  </sheetData>
  <mergeCells count="48"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7:AB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2022-05-06T13:34:26Z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